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55" activeTab="0"/>
  </bookViews>
  <sheets>
    <sheet name="Kat2 10w" sheetId="1" r:id="rId1"/>
    <sheet name="Kat2 10m" sheetId="2" r:id="rId2"/>
    <sheet name="Kat2 11w" sheetId="3" r:id="rId3"/>
    <sheet name="Kat2 11m" sheetId="4" r:id="rId4"/>
    <sheet name="Kat2 12w" sheetId="5" r:id="rId5"/>
    <sheet name="Kat2 12m" sheetId="6" r:id="rId6"/>
  </sheets>
  <definedNames>
    <definedName name="__Anonymous_Sheet_DB__1">'Kat2 12w'!$B$6:$Y$25</definedName>
    <definedName name="_xlnm._FilterDatabase" localSheetId="1">'Kat2 10m'!$A$6:$X$12</definedName>
    <definedName name="_xlnm._FilterDatabase" localSheetId="0">'Kat2 10w'!$A$6:$X$11</definedName>
    <definedName name="_xlnm._FilterDatabase" localSheetId="3">'Kat2 11m'!$A$6:$X$9</definedName>
    <definedName name="_xlnm._FilterDatabase" localSheetId="2">'Kat2 11w'!$A$6:$X$9</definedName>
    <definedName name="_xlnm._FilterDatabase" localSheetId="5">'Kat2 12m'!$A$6:$X$7</definedName>
    <definedName name="_xlnm._FilterDatabase" localSheetId="4">'Kat2 12w'!$A$6:$X$9</definedName>
    <definedName name="_xlnm._FilterDatabase_1" localSheetId="1">'Kat2 10m'!$A$6:$X$12</definedName>
    <definedName name="_xlnm._FilterDatabase_1" localSheetId="0">'Kat2 10w'!$A$6:$X$11</definedName>
    <definedName name="_xlnm._FilterDatabase_1" localSheetId="3">'Kat2 11m'!$A$6:$X$9</definedName>
    <definedName name="_xlnm._FilterDatabase_1" localSheetId="2">'Kat2 11w'!$A$6:$X$9</definedName>
    <definedName name="_xlnm._FilterDatabase_1" localSheetId="5">'Kat2 12m'!$A$6:$X$7</definedName>
    <definedName name="_xlnm._FilterDatabase_1" localSheetId="4">'Kat2 12w'!$A$6:$X$9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<sst xmlns="http://schemas.openxmlformats.org/spreadsheetml/2006/main" count="292" uniqueCount="80">
  <si>
    <t>Auswertung SVO Sommerserie</t>
  </si>
  <si>
    <t>Klasse:</t>
  </si>
  <si>
    <t>10 weiblich</t>
  </si>
  <si>
    <t>Hauptaufgabe Parcours</t>
  </si>
  <si>
    <t>Nebanaufgabe 1 "FLIESEN ZIEHEN"</t>
  </si>
  <si>
    <t>Nebanaufgabe 2 "Kasten Turnen"</t>
  </si>
  <si>
    <t>Nebanaufgabe 3 "BALANCIEREN"</t>
  </si>
  <si>
    <t>Punkte Gesamt</t>
  </si>
  <si>
    <t>Punkte Platz</t>
  </si>
  <si>
    <t>Platz</t>
  </si>
  <si>
    <t>StartN</t>
  </si>
  <si>
    <t>Name</t>
  </si>
  <si>
    <t>Vorname</t>
  </si>
  <si>
    <t>JG</t>
  </si>
  <si>
    <t>m/w</t>
  </si>
  <si>
    <t>Verein</t>
  </si>
  <si>
    <t>Zeit [m:s,x]</t>
  </si>
  <si>
    <t>Strafzeit  [m:s,x]</t>
  </si>
  <si>
    <t>Punkte</t>
  </si>
  <si>
    <t>Zeit  [m:s,x]</t>
  </si>
  <si>
    <t>Strecke [m,cm]</t>
  </si>
  <si>
    <t>Zeit [s,x]</t>
  </si>
  <si>
    <t>Ergebnis</t>
  </si>
  <si>
    <t>P.Ges.</t>
  </si>
  <si>
    <t>Vogt</t>
  </si>
  <si>
    <t>Emma</t>
  </si>
  <si>
    <t>w</t>
  </si>
  <si>
    <t>TSV Mönchröden</t>
  </si>
  <si>
    <t>Ruckdeschel</t>
  </si>
  <si>
    <t>Leni</t>
  </si>
  <si>
    <t xml:space="preserve">SC/TV Gefrees </t>
  </si>
  <si>
    <t xml:space="preserve">Adam </t>
  </si>
  <si>
    <t>Mia</t>
  </si>
  <si>
    <t xml:space="preserve">Becher </t>
  </si>
  <si>
    <t>Ruby</t>
  </si>
  <si>
    <t>Leitloff</t>
  </si>
  <si>
    <t>Sophia</t>
  </si>
  <si>
    <t>FC Wüstenselbitz</t>
  </si>
  <si>
    <t>10 männlich</t>
  </si>
  <si>
    <t>Winter</t>
  </si>
  <si>
    <t>Paul</t>
  </si>
  <si>
    <t>m</t>
  </si>
  <si>
    <t>Rödel</t>
  </si>
  <si>
    <t>Lorenz</t>
  </si>
  <si>
    <t>SC Münchberg</t>
  </si>
  <si>
    <t>Wunderlich</t>
  </si>
  <si>
    <t>Lennard</t>
  </si>
  <si>
    <t>SC Neubau</t>
  </si>
  <si>
    <t xml:space="preserve">Klötzer </t>
  </si>
  <si>
    <t>Ben</t>
  </si>
  <si>
    <t>Söllner</t>
  </si>
  <si>
    <t>Henry</t>
  </si>
  <si>
    <t>Büttner</t>
  </si>
  <si>
    <t>Kajus</t>
  </si>
  <si>
    <t>Schmidt</t>
  </si>
  <si>
    <t>Daniel</t>
  </si>
  <si>
    <t>WSV Warmensteinach</t>
  </si>
  <si>
    <t>11 weiblich</t>
  </si>
  <si>
    <t>Nebanaufgabe 2 "KastenTurnen"</t>
  </si>
  <si>
    <t>Greiner</t>
  </si>
  <si>
    <t>Grüner</t>
  </si>
  <si>
    <t>Babette</t>
  </si>
  <si>
    <t xml:space="preserve">SC Bischofsgrün </t>
  </si>
  <si>
    <t>Amelie</t>
  </si>
  <si>
    <t>11 männlich</t>
  </si>
  <si>
    <t>Zapf</t>
  </si>
  <si>
    <t>Henri</t>
  </si>
  <si>
    <t>Koch</t>
  </si>
  <si>
    <t>Julian</t>
  </si>
  <si>
    <t>WSV Oberwarmensteinach</t>
  </si>
  <si>
    <t>Schöbel</t>
  </si>
  <si>
    <t>12 weiblich</t>
  </si>
  <si>
    <t>Menzel</t>
  </si>
  <si>
    <t>Stella</t>
  </si>
  <si>
    <t>Dressel</t>
  </si>
  <si>
    <t>Theresa</t>
  </si>
  <si>
    <t>Neubert</t>
  </si>
  <si>
    <t>Jula</t>
  </si>
  <si>
    <t>12 männlich</t>
  </si>
  <si>
    <t>Josef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</si>
</sst>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:ss.00"/>
    <numFmt numFmtId="167" formatCode="m:ss.0"/>
    <numFmt numFmtId="168" formatCode="m:ss"/>
    <numFmt numFmtId="169" formatCode="0.0"/>
  </numFmts>
  <fonts count="44"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45" applyAlignment="1">
      <alignment horizontal="center" vertical="center"/>
      <protection/>
    </xf>
    <xf numFmtId="0" fontId="3" fillId="0" borderId="0" xfId="45" applyFont="1" applyAlignment="1">
      <alignment horizontal="center" vertical="center"/>
      <protection/>
    </xf>
    <xf numFmtId="0" fontId="2" fillId="0" borderId="0" xfId="45" applyFont="1" applyAlignment="1">
      <alignment horizontal="left"/>
      <protection/>
    </xf>
    <xf numFmtId="0" fontId="2" fillId="0" borderId="0" xfId="45" applyAlignment="1">
      <alignment horizontal="center"/>
      <protection/>
    </xf>
    <xf numFmtId="0" fontId="2" fillId="0" borderId="0" xfId="45" applyFont="1">
      <alignment/>
      <protection/>
    </xf>
    <xf numFmtId="0" fontId="4" fillId="0" borderId="0" xfId="45" applyFont="1" applyAlignment="1">
      <alignment horizontal="center"/>
      <protection/>
    </xf>
    <xf numFmtId="0" fontId="5" fillId="0" borderId="0" xfId="45" applyFont="1" applyAlignment="1">
      <alignment horizontal="left"/>
      <protection/>
    </xf>
    <xf numFmtId="0" fontId="6" fillId="0" borderId="0" xfId="0" applyFont="1" applyAlignment="1">
      <alignment vertical="center"/>
    </xf>
    <xf numFmtId="0" fontId="7" fillId="0" borderId="0" xfId="45" applyFont="1" applyAlignment="1">
      <alignment horizontal="left"/>
      <protection/>
    </xf>
    <xf numFmtId="0" fontId="3" fillId="33" borderId="10" xfId="45" applyFont="1" applyFill="1" applyBorder="1" applyAlignment="1">
      <alignment horizontal="center" vertical="center" wrapText="1"/>
      <protection/>
    </xf>
    <xf numFmtId="0" fontId="3" fillId="34" borderId="10" xfId="45" applyFont="1" applyFill="1" applyBorder="1" applyAlignment="1">
      <alignment horizontal="center" vertical="center" wrapText="1"/>
      <protection/>
    </xf>
    <xf numFmtId="0" fontId="8" fillId="33" borderId="11" xfId="45" applyFont="1" applyFill="1" applyBorder="1" applyAlignment="1">
      <alignment horizontal="center" vertical="center"/>
      <protection/>
    </xf>
    <xf numFmtId="0" fontId="8" fillId="35" borderId="11" xfId="45" applyFont="1" applyFill="1" applyBorder="1" applyAlignment="1">
      <alignment horizontal="center" vertical="center"/>
      <protection/>
    </xf>
    <xf numFmtId="0" fontId="8" fillId="35" borderId="11" xfId="45" applyFont="1" applyFill="1" applyBorder="1" applyAlignment="1">
      <alignment horizontal="left"/>
      <protection/>
    </xf>
    <xf numFmtId="0" fontId="8" fillId="35" borderId="11" xfId="45" applyFont="1" applyFill="1" applyBorder="1" applyAlignment="1">
      <alignment horizontal="center"/>
      <protection/>
    </xf>
    <xf numFmtId="0" fontId="8" fillId="35" borderId="12" xfId="45" applyFont="1" applyFill="1" applyBorder="1" applyAlignment="1">
      <alignment horizontal="left"/>
      <protection/>
    </xf>
    <xf numFmtId="0" fontId="9" fillId="36" borderId="13" xfId="45" applyFont="1" applyFill="1" applyBorder="1" applyAlignment="1">
      <alignment horizontal="center" vertical="center"/>
      <protection/>
    </xf>
    <xf numFmtId="0" fontId="9" fillId="36" borderId="14" xfId="45" applyFont="1" applyFill="1" applyBorder="1" applyAlignment="1">
      <alignment horizontal="center" vertical="center"/>
      <protection/>
    </xf>
    <xf numFmtId="0" fontId="9" fillId="36" borderId="15" xfId="45" applyFont="1" applyFill="1" applyBorder="1" applyAlignment="1">
      <alignment horizontal="center" vertical="center"/>
      <protection/>
    </xf>
    <xf numFmtId="0" fontId="9" fillId="37" borderId="15" xfId="45" applyFont="1" applyFill="1" applyBorder="1" applyAlignment="1">
      <alignment horizontal="center" vertical="center"/>
      <protection/>
    </xf>
    <xf numFmtId="0" fontId="9" fillId="37" borderId="16" xfId="45" applyFont="1" applyFill="1" applyBorder="1" applyAlignment="1">
      <alignment horizontal="center" vertical="center"/>
      <protection/>
    </xf>
    <xf numFmtId="0" fontId="9" fillId="36" borderId="17" xfId="45" applyFont="1" applyFill="1" applyBorder="1" applyAlignment="1">
      <alignment horizontal="center" vertical="center"/>
      <protection/>
    </xf>
    <xf numFmtId="0" fontId="9" fillId="36" borderId="18" xfId="45" applyFont="1" applyFill="1" applyBorder="1" applyAlignment="1">
      <alignment horizontal="center" vertical="center"/>
      <protection/>
    </xf>
    <xf numFmtId="0" fontId="9" fillId="37" borderId="19" xfId="45" applyFont="1" applyFill="1" applyBorder="1" applyAlignment="1">
      <alignment horizontal="center" vertical="center"/>
      <protection/>
    </xf>
    <xf numFmtId="0" fontId="3" fillId="33" borderId="20" xfId="45" applyFont="1" applyFill="1" applyBorder="1" applyAlignment="1">
      <alignment horizontal="center" vertical="center"/>
      <protection/>
    </xf>
    <xf numFmtId="0" fontId="3" fillId="34" borderId="21" xfId="45" applyFont="1" applyFill="1" applyBorder="1" applyAlignment="1">
      <alignment horizontal="center" vertical="center"/>
      <protection/>
    </xf>
    <xf numFmtId="0" fontId="3" fillId="33" borderId="11" xfId="45" applyFont="1" applyFill="1" applyBorder="1" applyAlignment="1">
      <alignment horizontal="center" vertical="center"/>
      <protection/>
    </xf>
    <xf numFmtId="0" fontId="10" fillId="35" borderId="11" xfId="45" applyFont="1" applyFill="1" applyBorder="1" applyAlignment="1">
      <alignment horizontal="left"/>
      <protection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 horizontal="left"/>
    </xf>
    <xf numFmtId="0" fontId="4" fillId="35" borderId="11" xfId="45" applyFont="1" applyFill="1" applyBorder="1" applyAlignment="1">
      <alignment horizontal="left"/>
      <protection/>
    </xf>
    <xf numFmtId="0" fontId="11" fillId="35" borderId="22" xfId="0" applyFont="1" applyFill="1" applyBorder="1" applyAlignment="1">
      <alignment horizontal="left"/>
    </xf>
    <xf numFmtId="166" fontId="2" fillId="36" borderId="11" xfId="45" applyNumberFormat="1" applyFont="1" applyFill="1" applyBorder="1" applyAlignment="1">
      <alignment horizontal="center" vertical="center"/>
      <protection/>
    </xf>
    <xf numFmtId="166" fontId="2" fillId="36" borderId="22" xfId="45" applyNumberFormat="1" applyFill="1" applyBorder="1" applyAlignment="1">
      <alignment horizontal="center" vertical="center"/>
      <protection/>
    </xf>
    <xf numFmtId="0" fontId="2" fillId="37" borderId="11" xfId="45" applyFill="1" applyBorder="1" applyAlignment="1">
      <alignment horizontal="center" vertical="center"/>
      <protection/>
    </xf>
    <xf numFmtId="0" fontId="2" fillId="38" borderId="23" xfId="45" applyFill="1" applyBorder="1" applyAlignment="1">
      <alignment horizontal="center" vertical="center"/>
      <protection/>
    </xf>
    <xf numFmtId="166" fontId="2" fillId="36" borderId="22" xfId="45" applyNumberFormat="1" applyFont="1" applyFill="1" applyBorder="1" applyAlignment="1">
      <alignment horizontal="center" vertical="center"/>
      <protection/>
    </xf>
    <xf numFmtId="0" fontId="2" fillId="36" borderId="11" xfId="45" applyNumberFormat="1" applyFill="1" applyBorder="1" applyAlignment="1">
      <alignment horizontal="center" vertical="center"/>
      <protection/>
    </xf>
    <xf numFmtId="2" fontId="2" fillId="36" borderId="22" xfId="45" applyNumberFormat="1" applyFont="1" applyFill="1" applyBorder="1" applyAlignment="1">
      <alignment horizontal="center" vertical="center"/>
      <protection/>
    </xf>
    <xf numFmtId="2" fontId="2" fillId="36" borderId="22" xfId="45" applyNumberFormat="1" applyFill="1" applyBorder="1" applyAlignment="1">
      <alignment horizontal="center" vertical="center"/>
      <protection/>
    </xf>
    <xf numFmtId="0" fontId="3" fillId="33" borderId="24" xfId="45" applyFont="1" applyFill="1" applyBorder="1" applyAlignment="1">
      <alignment horizontal="center" vertical="center"/>
      <protection/>
    </xf>
    <xf numFmtId="0" fontId="4" fillId="34" borderId="11" xfId="45" applyFont="1" applyFill="1" applyBorder="1" applyAlignment="1">
      <alignment horizontal="center"/>
      <protection/>
    </xf>
    <xf numFmtId="167" fontId="2" fillId="36" borderId="11" xfId="45" applyNumberFormat="1" applyFont="1" applyFill="1" applyBorder="1" applyAlignment="1">
      <alignment horizontal="center" vertical="center"/>
      <protection/>
    </xf>
    <xf numFmtId="167" fontId="2" fillId="36" borderId="22" xfId="45" applyNumberFormat="1" applyFill="1" applyBorder="1" applyAlignment="1">
      <alignment horizontal="center" vertical="center"/>
      <protection/>
    </xf>
    <xf numFmtId="167" fontId="2" fillId="36" borderId="22" xfId="45" applyNumberFormat="1" applyFont="1" applyFill="1" applyBorder="1" applyAlignment="1">
      <alignment horizontal="center" vertical="center"/>
      <protection/>
    </xf>
    <xf numFmtId="167" fontId="2" fillId="36" borderId="11" xfId="45" applyNumberFormat="1" applyFill="1" applyBorder="1" applyAlignment="1">
      <alignment horizontal="center" vertical="center"/>
      <protection/>
    </xf>
    <xf numFmtId="0" fontId="2" fillId="38" borderId="12" xfId="45" applyFill="1" applyBorder="1" applyAlignment="1">
      <alignment horizontal="center" vertical="center"/>
      <protection/>
    </xf>
    <xf numFmtId="0" fontId="3" fillId="39" borderId="0" xfId="45" applyFont="1" applyFill="1" applyBorder="1" applyAlignment="1">
      <alignment horizontal="center" vertical="center"/>
      <protection/>
    </xf>
    <xf numFmtId="0" fontId="10" fillId="39" borderId="0" xfId="45" applyFont="1" applyFill="1" applyBorder="1" applyAlignment="1">
      <alignment horizontal="left"/>
      <protection/>
    </xf>
    <xf numFmtId="0" fontId="11" fillId="39" borderId="0" xfId="0" applyFont="1" applyFill="1" applyBorder="1" applyAlignment="1">
      <alignment/>
    </xf>
    <xf numFmtId="0" fontId="11" fillId="39" borderId="0" xfId="0" applyFont="1" applyFill="1" applyBorder="1" applyAlignment="1">
      <alignment horizontal="left"/>
    </xf>
    <xf numFmtId="0" fontId="4" fillId="39" borderId="0" xfId="45" applyFont="1" applyFill="1" applyBorder="1" applyAlignment="1">
      <alignment horizontal="left"/>
      <protection/>
    </xf>
    <xf numFmtId="168" fontId="2" fillId="39" borderId="0" xfId="45" applyNumberFormat="1" applyFont="1" applyFill="1" applyBorder="1" applyAlignment="1">
      <alignment horizontal="center" vertical="center"/>
      <protection/>
    </xf>
    <xf numFmtId="168" fontId="2" fillId="39" borderId="0" xfId="45" applyNumberFormat="1" applyFill="1" applyBorder="1" applyAlignment="1">
      <alignment horizontal="center" vertical="center"/>
      <protection/>
    </xf>
    <xf numFmtId="0" fontId="2" fillId="39" borderId="0" xfId="45" applyFill="1" applyBorder="1" applyAlignment="1">
      <alignment horizontal="center" vertical="center"/>
      <protection/>
    </xf>
    <xf numFmtId="45" fontId="2" fillId="39" borderId="0" xfId="45" applyNumberFormat="1" applyFill="1" applyBorder="1" applyAlignment="1">
      <alignment horizontal="center" vertical="center"/>
      <protection/>
    </xf>
    <xf numFmtId="169" fontId="2" fillId="39" borderId="0" xfId="45" applyNumberFormat="1" applyFont="1" applyFill="1" applyBorder="1" applyAlignment="1">
      <alignment horizontal="center" vertical="center"/>
      <protection/>
    </xf>
    <xf numFmtId="169" fontId="2" fillId="39" borderId="0" xfId="45" applyNumberFormat="1" applyFill="1" applyBorder="1" applyAlignment="1">
      <alignment horizontal="center" vertical="center"/>
      <protection/>
    </xf>
    <xf numFmtId="0" fontId="4" fillId="39" borderId="0" xfId="45" applyFont="1" applyFill="1" applyBorder="1" applyAlignment="1">
      <alignment horizontal="center"/>
      <protection/>
    </xf>
    <xf numFmtId="0" fontId="2" fillId="36" borderId="11" xfId="45" applyNumberFormat="1" applyFont="1" applyFill="1" applyBorder="1" applyAlignment="1">
      <alignment horizontal="center" vertical="center"/>
      <protection/>
    </xf>
    <xf numFmtId="0" fontId="4" fillId="0" borderId="0" xfId="45" applyFont="1" applyBorder="1" applyAlignment="1">
      <alignment horizontal="center"/>
      <protection/>
    </xf>
    <xf numFmtId="0" fontId="2" fillId="37" borderId="21" xfId="45" applyFont="1" applyFill="1" applyBorder="1" applyAlignment="1">
      <alignment horizontal="center" vertical="center" wrapText="1"/>
      <protection/>
    </xf>
    <xf numFmtId="0" fontId="2" fillId="37" borderId="25" xfId="45" applyFont="1" applyFill="1" applyBorder="1" applyAlignment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Link 2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95" zoomScaleNormal="95" zoomScalePageLayoutView="0" workbookViewId="0" topLeftCell="B1">
      <selection activeCell="A1" sqref="A1:A16384"/>
    </sheetView>
  </sheetViews>
  <sheetFormatPr defaultColWidth="10.7109375" defaultRowHeight="12.75"/>
  <cols>
    <col min="1" max="1" width="11.710937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8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0.42187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2</v>
      </c>
      <c r="F4" s="4">
        <v>2014</v>
      </c>
    </row>
    <row r="5" spans="8:25" ht="30" customHeight="1">
      <c r="H5" s="62" t="s">
        <v>3</v>
      </c>
      <c r="I5" s="62"/>
      <c r="J5" s="62"/>
      <c r="K5" s="62"/>
      <c r="L5" s="62"/>
      <c r="M5" s="63" t="s">
        <v>4</v>
      </c>
      <c r="N5" s="63"/>
      <c r="O5" s="63"/>
      <c r="P5" s="63" t="s">
        <v>5</v>
      </c>
      <c r="Q5" s="63"/>
      <c r="R5" s="63"/>
      <c r="S5" s="63" t="s">
        <v>6</v>
      </c>
      <c r="T5" s="63"/>
      <c r="U5" s="63"/>
      <c r="V5" s="63"/>
      <c r="W5" s="63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51</v>
      </c>
      <c r="C7" s="29" t="s">
        <v>24</v>
      </c>
      <c r="D7" s="29" t="s">
        <v>25</v>
      </c>
      <c r="E7" s="30">
        <v>2014</v>
      </c>
      <c r="F7" s="31" t="s">
        <v>26</v>
      </c>
      <c r="G7" s="32" t="s">
        <v>27</v>
      </c>
      <c r="H7" s="33">
        <v>0.00047453703703703704</v>
      </c>
      <c r="I7" s="33"/>
      <c r="J7" s="34">
        <f aca="true" t="shared" si="0" ref="J7:J13">IF($H7+$I7=0,"",$H7+$I7)</f>
        <v>0.00047453703703703704</v>
      </c>
      <c r="K7" s="35">
        <f>RANK(J7,$J$7:$J$29,1)</f>
        <v>1</v>
      </c>
      <c r="L7" s="36">
        <f>IF($K7&gt;25,0,IF($K7=1,30,IF($K7=2,26,IF($K7=3,24,IF($K7&gt;=4,26-$K7,0)))))</f>
        <v>30</v>
      </c>
      <c r="M7" s="37">
        <v>0.00022569444444444443</v>
      </c>
      <c r="N7" s="35">
        <f>RANK(M7,$M$7:$M$29,1)</f>
        <v>1</v>
      </c>
      <c r="O7" s="36">
        <f>IF($N7&gt;25,0,IF($N7=1,30,IF($N7=2,26,IF($N7=3,24,IF($N7&gt;=4,26-$N7,0)))))</f>
        <v>30</v>
      </c>
      <c r="P7" s="38">
        <v>46</v>
      </c>
      <c r="Q7" s="35">
        <f>RANK(P7,$P$7:$P$29,0)</f>
        <v>1</v>
      </c>
      <c r="R7" s="36">
        <f>IF($Q7&gt;25,0,IF($Q7=1,30,IF($Q7=2,26,IF($Q7=3,24,IF($Q7&gt;=4,26-$Q7,0)))))</f>
        <v>30</v>
      </c>
      <c r="S7" s="39">
        <v>26</v>
      </c>
      <c r="T7" s="39"/>
      <c r="U7" s="40">
        <f aca="true" t="shared" si="1" ref="U7:U13">IF($S7+$T7=0,"",$S7+$T7)</f>
        <v>26</v>
      </c>
      <c r="V7" s="35">
        <f>RANK(U7,$U$7:$U$29)</f>
        <v>2</v>
      </c>
      <c r="W7" s="36">
        <f>IF($V7&gt;25,0,IF($V7=1,30,IF($V7=2,26,IF($V7=3,24,IF($V7&gt;=4,26-$V7,0)))))</f>
        <v>26</v>
      </c>
      <c r="X7" s="41">
        <f>$L7+$O7+$R7+$W7</f>
        <v>116</v>
      </c>
      <c r="Y7" s="42">
        <f>RANK(X7,$X$7:$X$30,0)</f>
        <v>1</v>
      </c>
    </row>
    <row r="8" spans="1:25" ht="15">
      <c r="A8" s="27">
        <v>2</v>
      </c>
      <c r="B8" s="28">
        <v>48</v>
      </c>
      <c r="C8" s="29" t="s">
        <v>28</v>
      </c>
      <c r="D8" s="29" t="s">
        <v>29</v>
      </c>
      <c r="E8" s="30">
        <v>2014</v>
      </c>
      <c r="F8" s="31" t="s">
        <v>26</v>
      </c>
      <c r="G8" s="32" t="s">
        <v>30</v>
      </c>
      <c r="H8" s="33">
        <v>0.0005533564814814815</v>
      </c>
      <c r="I8" s="33"/>
      <c r="J8" s="34">
        <f t="shared" si="0"/>
        <v>0.0005533564814814815</v>
      </c>
      <c r="K8" s="35">
        <f>RANK(J8,$J$7:$J$29,1)</f>
        <v>3</v>
      </c>
      <c r="L8" s="36">
        <f>IF($K8&gt;25,0,IF($K8=1,30,IF($K8=2,26,IF($K8=3,24,IF($K8&gt;=4,26-$K8,0)))))</f>
        <v>24</v>
      </c>
      <c r="M8" s="37">
        <v>0.00034375</v>
      </c>
      <c r="N8" s="35">
        <f>RANK(M8,$M$7:$M$29,1)</f>
        <v>4</v>
      </c>
      <c r="O8" s="36">
        <f>IF($N8&gt;25,0,IF($N8=1,30,IF($N8=2,26,IF($N8=3,24,IF($N8&gt;=4,26-$N8,0)))))</f>
        <v>22</v>
      </c>
      <c r="P8" s="38">
        <v>46</v>
      </c>
      <c r="Q8" s="35">
        <f>RANK(P8,$P$7:$P$29,0)</f>
        <v>1</v>
      </c>
      <c r="R8" s="36">
        <f>IF($Q8&gt;25,0,IF($Q8=1,30,IF($Q8=2,26,IF($Q8=3,24,IF($Q8&gt;=4,26-$Q8,0)))))</f>
        <v>30</v>
      </c>
      <c r="S8" s="39">
        <v>28</v>
      </c>
      <c r="T8" s="39"/>
      <c r="U8" s="40">
        <f t="shared" si="1"/>
        <v>28</v>
      </c>
      <c r="V8" s="35">
        <f>RANK(U8,$U$7:$U$29)</f>
        <v>1</v>
      </c>
      <c r="W8" s="36">
        <f>IF($V8&gt;25,0,IF($V8=1,30,IF($V8=2,26,IF($V8=3,24,IF($V8&gt;=4,26-$V8,0)))))</f>
        <v>30</v>
      </c>
      <c r="X8" s="41">
        <f>$L8+$O8+$R8+$W8</f>
        <v>106</v>
      </c>
      <c r="Y8" s="42">
        <f>RANK(X8,$X$7:$X$30,0)</f>
        <v>2</v>
      </c>
    </row>
    <row r="9" spans="1:25" ht="15">
      <c r="A9" s="27">
        <v>3</v>
      </c>
      <c r="B9" s="28">
        <v>49</v>
      </c>
      <c r="C9" s="29" t="s">
        <v>31</v>
      </c>
      <c r="D9" s="29" t="s">
        <v>32</v>
      </c>
      <c r="E9" s="30">
        <v>2014</v>
      </c>
      <c r="F9" s="31" t="s">
        <v>26</v>
      </c>
      <c r="G9" s="32" t="s">
        <v>30</v>
      </c>
      <c r="H9" s="33">
        <v>0.00048796296296296294</v>
      </c>
      <c r="I9" s="33"/>
      <c r="J9" s="34">
        <f t="shared" si="0"/>
        <v>0.00048796296296296294</v>
      </c>
      <c r="K9" s="35">
        <f>RANK(J9,$J$7:$J$29,1)</f>
        <v>2</v>
      </c>
      <c r="L9" s="36">
        <f>IF($K9&gt;25,0,IF($K9=1,30,IF($K9=2,26,IF($K9=3,24,IF($K9&gt;=4,26-$K9,0)))))</f>
        <v>26</v>
      </c>
      <c r="M9" s="37">
        <v>0.0002673611111111111</v>
      </c>
      <c r="N9" s="35">
        <f>RANK(M9,$M$7:$M$29,1)</f>
        <v>2</v>
      </c>
      <c r="O9" s="36">
        <f>IF($N9&gt;25,0,IF($N9=1,30,IF($N9=2,26,IF($N9=3,24,IF($N9&gt;=4,26-$N9,0)))))</f>
        <v>26</v>
      </c>
      <c r="P9" s="38">
        <v>44</v>
      </c>
      <c r="Q9" s="35">
        <f>RANK(P9,$P$7:$P$29,0)</f>
        <v>3</v>
      </c>
      <c r="R9" s="36">
        <f>IF($Q9&gt;25,0,IF($Q9=1,30,IF($Q9=2,26,IF($Q9=3,24,IF($Q9&gt;=4,26-$Q9,0)))))</f>
        <v>24</v>
      </c>
      <c r="S9" s="39">
        <v>25</v>
      </c>
      <c r="T9" s="39"/>
      <c r="U9" s="40">
        <f t="shared" si="1"/>
        <v>25</v>
      </c>
      <c r="V9" s="35">
        <f>RANK(U9,$U$7:$U$29)</f>
        <v>3</v>
      </c>
      <c r="W9" s="36">
        <f>IF($V9&gt;25,0,IF($V9=1,30,IF($V9=2,26,IF($V9=3,24,IF($V9&gt;=4,26-$V9,0)))))</f>
        <v>24</v>
      </c>
      <c r="X9" s="41">
        <f>$L9+$O9+$R9+$W9</f>
        <v>100</v>
      </c>
      <c r="Y9" s="42">
        <f>RANK(X9,$X$7:$X$30,0)</f>
        <v>3</v>
      </c>
    </row>
    <row r="10" spans="1:25" ht="15">
      <c r="A10" s="27">
        <v>4</v>
      </c>
      <c r="B10" s="28">
        <v>50</v>
      </c>
      <c r="C10" s="29" t="s">
        <v>33</v>
      </c>
      <c r="D10" s="29" t="s">
        <v>34</v>
      </c>
      <c r="E10" s="30">
        <v>2014</v>
      </c>
      <c r="F10" s="31" t="s">
        <v>26</v>
      </c>
      <c r="G10" s="32" t="s">
        <v>30</v>
      </c>
      <c r="H10" s="33">
        <v>0.0005721064814814815</v>
      </c>
      <c r="I10" s="33"/>
      <c r="J10" s="34">
        <f t="shared" si="0"/>
        <v>0.0005721064814814815</v>
      </c>
      <c r="K10" s="35">
        <f>RANK(J10,$J$7:$J$29,1)</f>
        <v>4</v>
      </c>
      <c r="L10" s="36">
        <f>IF($K10&gt;25,0,IF($K10=1,30,IF($K10=2,26,IF($K10=3,24,IF($K10&gt;=4,26-$K10,0)))))</f>
        <v>22</v>
      </c>
      <c r="M10" s="37">
        <v>0.0004537037037037037</v>
      </c>
      <c r="N10" s="35">
        <f>RANK(M10,$M$7:$M$29,1)</f>
        <v>5</v>
      </c>
      <c r="O10" s="36">
        <f>IF($N10&gt;25,0,IF($N10=1,30,IF($N10=2,26,IF($N10=3,24,IF($N10&gt;=4,26-$N10,0)))))</f>
        <v>21</v>
      </c>
      <c r="P10" s="38">
        <v>44</v>
      </c>
      <c r="Q10" s="35">
        <f>RANK(P10,$P$7:$P$29,0)</f>
        <v>3</v>
      </c>
      <c r="R10" s="36">
        <f>IF($Q10&gt;25,0,IF($Q10=1,30,IF($Q10=2,26,IF($Q10=3,24,IF($Q10&gt;=4,26-$Q10,0)))))</f>
        <v>24</v>
      </c>
      <c r="S10" s="39">
        <v>25</v>
      </c>
      <c r="T10" s="39"/>
      <c r="U10" s="40">
        <f t="shared" si="1"/>
        <v>25</v>
      </c>
      <c r="V10" s="35">
        <f>RANK(U10,$U$7:$U$29)</f>
        <v>3</v>
      </c>
      <c r="W10" s="36">
        <f>IF($V10&gt;25,0,IF($V10=1,30,IF($V10=2,26,IF($V10=3,24,IF($V10&gt;=4,26-$V10,0)))))</f>
        <v>24</v>
      </c>
      <c r="X10" s="41">
        <f>$L10+$O10+$R10+$W10</f>
        <v>91</v>
      </c>
      <c r="Y10" s="42">
        <f>RANK(X10,$X$7:$X$30,0)</f>
        <v>4</v>
      </c>
    </row>
    <row r="11" spans="1:25" ht="15">
      <c r="A11" s="27">
        <v>5</v>
      </c>
      <c r="B11" s="28">
        <v>47</v>
      </c>
      <c r="C11" s="29" t="s">
        <v>35</v>
      </c>
      <c r="D11" s="29" t="s">
        <v>36</v>
      </c>
      <c r="E11" s="30">
        <v>2014</v>
      </c>
      <c r="F11" s="31" t="s">
        <v>26</v>
      </c>
      <c r="G11" s="32" t="s">
        <v>37</v>
      </c>
      <c r="H11" s="33">
        <v>0.0006564814814814815</v>
      </c>
      <c r="I11" s="33"/>
      <c r="J11" s="34">
        <f t="shared" si="0"/>
        <v>0.0006564814814814815</v>
      </c>
      <c r="K11" s="35">
        <f>RANK(J11,$J$7:$J$29,1)</f>
        <v>5</v>
      </c>
      <c r="L11" s="36">
        <f>IF($K11&gt;25,0,IF($K11=1,30,IF($K11=2,26,IF($K11=3,24,IF($K11&gt;=4,26-$K11,0)))))</f>
        <v>21</v>
      </c>
      <c r="M11" s="37">
        <v>0.00032638888888888887</v>
      </c>
      <c r="N11" s="35">
        <f>RANK(M11,$M$7:$M$29,1)</f>
        <v>3</v>
      </c>
      <c r="O11" s="36">
        <f>IF($N11&gt;25,0,IF($N11=1,30,IF($N11=2,26,IF($N11=3,24,IF($N11&gt;=4,26-$N11,0)))))</f>
        <v>24</v>
      </c>
      <c r="P11" s="38">
        <v>30</v>
      </c>
      <c r="Q11" s="35">
        <f>RANK(P11,$P$7:$P$29,0)</f>
        <v>5</v>
      </c>
      <c r="R11" s="36">
        <f>IF($Q11&gt;25,0,IF($Q11=1,30,IF($Q11=2,26,IF($Q11=3,24,IF($Q11&gt;=4,26-$Q11,0)))))</f>
        <v>21</v>
      </c>
      <c r="S11" s="39">
        <v>12</v>
      </c>
      <c r="T11" s="39"/>
      <c r="U11" s="40">
        <f t="shared" si="1"/>
        <v>12</v>
      </c>
      <c r="V11" s="35">
        <f>RANK(U11,$U$7:$U$29)</f>
        <v>5</v>
      </c>
      <c r="W11" s="36">
        <f>IF($V11&gt;25,0,IF($V11=1,30,IF($V11=2,26,IF($V11=3,24,IF($V11&gt;=4,26-$V11,0)))))</f>
        <v>21</v>
      </c>
      <c r="X11" s="41">
        <f>$L11+$O11+$R11+$W11</f>
        <v>87</v>
      </c>
      <c r="Y11" s="42">
        <f>RANK(X11,$X$7:$X$30,0)</f>
        <v>5</v>
      </c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36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36"/>
      <c r="X13" s="41"/>
      <c r="Y13" s="42" t="e">
        <f>RANK(X13,$X$7:$X$13,0)</f>
        <v>#N/A</v>
      </c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aca="true" t="shared" si="2" ref="J14:J29">IF($H14+$I14=0,"",$H14+$I14)</f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aca="true" t="shared" si="3" ref="U14:U29">IF($S14+$T14=0,"",$S14+$T14)</f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2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3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2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3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2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3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2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3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2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3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2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3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2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3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2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3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2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3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2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3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2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3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2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3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2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3"/>
      </c>
      <c r="V27" s="35"/>
      <c r="W27" s="47"/>
      <c r="X27" s="41"/>
      <c r="Y27" s="42"/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2"/>
      </c>
      <c r="K28" s="35"/>
      <c r="L28" s="36"/>
      <c r="M28" s="45"/>
      <c r="N28" s="35"/>
      <c r="O28" s="36"/>
      <c r="P28" s="46"/>
      <c r="Q28" s="35"/>
      <c r="R28" s="36"/>
      <c r="S28" s="39"/>
      <c r="T28" s="39"/>
      <c r="U28" s="40">
        <f t="shared" si="3"/>
      </c>
      <c r="V28" s="35"/>
      <c r="W28" s="47"/>
      <c r="X28" s="41"/>
      <c r="Y28" s="42"/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2"/>
      </c>
      <c r="K29" s="35"/>
      <c r="L29" s="36"/>
      <c r="M29" s="45"/>
      <c r="N29" s="35"/>
      <c r="O29" s="36"/>
      <c r="P29" s="46"/>
      <c r="Q29" s="35"/>
      <c r="R29" s="36"/>
      <c r="S29" s="39"/>
      <c r="T29" s="39"/>
      <c r="U29" s="40">
        <f t="shared" si="3"/>
      </c>
      <c r="V29" s="35"/>
      <c r="W29" s="47"/>
      <c r="X29" s="41"/>
      <c r="Y29" s="42"/>
    </row>
    <row r="30" spans="1:25" ht="15">
      <c r="A30" s="48"/>
      <c r="B30" s="49"/>
      <c r="C30" s="50"/>
      <c r="D30" s="50"/>
      <c r="E30" s="51"/>
      <c r="F30" s="52"/>
      <c r="G30" s="51"/>
      <c r="H30" s="53"/>
      <c r="I30" s="53"/>
      <c r="J30" s="54"/>
      <c r="K30" s="55"/>
      <c r="L30" s="55"/>
      <c r="M30" s="53"/>
      <c r="N30" s="55"/>
      <c r="O30" s="55"/>
      <c r="P30" s="56"/>
      <c r="Q30" s="55"/>
      <c r="R30" s="55"/>
      <c r="S30" s="57"/>
      <c r="T30" s="57"/>
      <c r="U30" s="58"/>
      <c r="V30" s="55"/>
      <c r="W30" s="55"/>
      <c r="X30" s="48"/>
      <c r="Y30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95" zoomScaleNormal="95" zoomScalePageLayoutView="0" workbookViewId="0" topLeftCell="B1">
      <selection activeCell="A1" sqref="A1:A16384"/>
    </sheetView>
  </sheetViews>
  <sheetFormatPr defaultColWidth="10.7109375" defaultRowHeight="12.75"/>
  <cols>
    <col min="1" max="1" width="12.710937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8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9.281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38</v>
      </c>
      <c r="F4" s="4">
        <v>2014</v>
      </c>
    </row>
    <row r="5" spans="8:25" ht="30" customHeight="1">
      <c r="H5" s="62" t="s">
        <v>3</v>
      </c>
      <c r="I5" s="62"/>
      <c r="J5" s="62"/>
      <c r="K5" s="62"/>
      <c r="L5" s="62"/>
      <c r="M5" s="63" t="s">
        <v>4</v>
      </c>
      <c r="N5" s="63"/>
      <c r="O5" s="63"/>
      <c r="P5" s="63" t="s">
        <v>5</v>
      </c>
      <c r="Q5" s="63"/>
      <c r="R5" s="63"/>
      <c r="S5" s="63" t="s">
        <v>6</v>
      </c>
      <c r="T5" s="63"/>
      <c r="U5" s="63"/>
      <c r="V5" s="63"/>
      <c r="W5" s="63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45</v>
      </c>
      <c r="C7" s="29" t="s">
        <v>39</v>
      </c>
      <c r="D7" s="29" t="s">
        <v>40</v>
      </c>
      <c r="E7" s="30">
        <v>2014</v>
      </c>
      <c r="F7" s="31" t="s">
        <v>41</v>
      </c>
      <c r="G7" s="32" t="s">
        <v>27</v>
      </c>
      <c r="H7" s="33">
        <v>0.0005410879629629629</v>
      </c>
      <c r="I7" s="33"/>
      <c r="J7" s="34">
        <f aca="true" t="shared" si="0" ref="J7:J13">IF($H7+$I7=0,"",$H7+$I7)</f>
        <v>0.0005410879629629629</v>
      </c>
      <c r="K7" s="35">
        <f aca="true" t="shared" si="1" ref="K7:K13">RANK(J7,$J$7:$J$32,1)</f>
        <v>7</v>
      </c>
      <c r="L7" s="36">
        <f aca="true" t="shared" si="2" ref="L7:L13">IF($K7&gt;25,0,IF($K7=1,30,IF($K7=2,26,IF($K7=3,24,IF($K7&gt;=4,26-$K7,0)))))</f>
        <v>19</v>
      </c>
      <c r="M7" s="37">
        <v>0.00017708333333333335</v>
      </c>
      <c r="N7" s="35">
        <f aca="true" t="shared" si="3" ref="N7:N13">RANK(M7,$M$7:$M$32,1)</f>
        <v>2</v>
      </c>
      <c r="O7" s="36">
        <f aca="true" t="shared" si="4" ref="O7:O13">IF($N7&gt;25,0,IF($N7=1,30,IF($N7=2,26,IF($N7=3,24,IF($N7&gt;=4,26-$N7,0)))))</f>
        <v>26</v>
      </c>
      <c r="P7" s="38">
        <v>46</v>
      </c>
      <c r="Q7" s="35">
        <f aca="true" t="shared" si="5" ref="Q7:Q13">RANK(P7,$P$7:$P$32,0)</f>
        <v>1</v>
      </c>
      <c r="R7" s="36">
        <f aca="true" t="shared" si="6" ref="R7:R13">IF($Q7&gt;25,0,IF($Q7=1,30,IF($Q7=2,26,IF($Q7=3,24,IF($Q7&gt;=4,26-$Q7,0)))))</f>
        <v>30</v>
      </c>
      <c r="S7" s="39">
        <v>31</v>
      </c>
      <c r="T7" s="39"/>
      <c r="U7" s="40">
        <f aca="true" t="shared" si="7" ref="U7:U13">IF($S7+$T7=0,"",$S7+$T7)</f>
        <v>31</v>
      </c>
      <c r="V7" s="35">
        <f aca="true" t="shared" si="8" ref="V7:V13">RANK(U7,$U$7:$U$32)</f>
        <v>1</v>
      </c>
      <c r="W7" s="36">
        <f aca="true" t="shared" si="9" ref="W7:W13">IF($V7&gt;25,0,IF($V7=1,30,IF($V7=2,26,IF($V7=3,24,IF($V7&gt;=4,26-$V7,0)))))</f>
        <v>30</v>
      </c>
      <c r="X7" s="41">
        <f aca="true" t="shared" si="10" ref="X7:X13">$L7+$O7+$R7+$W7</f>
        <v>105</v>
      </c>
      <c r="Y7" s="42">
        <f aca="true" t="shared" si="11" ref="Y7:Y13">RANK(X7,$X$7:$X$32,0)</f>
        <v>1</v>
      </c>
    </row>
    <row r="8" spans="1:25" ht="15">
      <c r="A8" s="27">
        <v>2</v>
      </c>
      <c r="B8" s="28">
        <v>41</v>
      </c>
      <c r="C8" s="29" t="s">
        <v>42</v>
      </c>
      <c r="D8" s="29" t="s">
        <v>43</v>
      </c>
      <c r="E8" s="30">
        <v>2014</v>
      </c>
      <c r="F8" s="31" t="s">
        <v>41</v>
      </c>
      <c r="G8" s="32" t="s">
        <v>44</v>
      </c>
      <c r="H8" s="33">
        <v>0.00040914351851851854</v>
      </c>
      <c r="I8" s="33"/>
      <c r="J8" s="34">
        <f t="shared" si="0"/>
        <v>0.00040914351851851854</v>
      </c>
      <c r="K8" s="35">
        <f t="shared" si="1"/>
        <v>2</v>
      </c>
      <c r="L8" s="36">
        <f t="shared" si="2"/>
        <v>26</v>
      </c>
      <c r="M8" s="37">
        <v>0.00021412037037037038</v>
      </c>
      <c r="N8" s="35">
        <f t="shared" si="3"/>
        <v>5</v>
      </c>
      <c r="O8" s="36">
        <f t="shared" si="4"/>
        <v>21</v>
      </c>
      <c r="P8" s="38">
        <v>46</v>
      </c>
      <c r="Q8" s="35">
        <f t="shared" si="5"/>
        <v>1</v>
      </c>
      <c r="R8" s="36">
        <f t="shared" si="6"/>
        <v>30</v>
      </c>
      <c r="S8" s="39">
        <v>28</v>
      </c>
      <c r="T8" s="39"/>
      <c r="U8" s="40">
        <f t="shared" si="7"/>
        <v>28</v>
      </c>
      <c r="V8" s="35">
        <f t="shared" si="8"/>
        <v>2</v>
      </c>
      <c r="W8" s="36">
        <f t="shared" si="9"/>
        <v>26</v>
      </c>
      <c r="X8" s="41">
        <f t="shared" si="10"/>
        <v>103</v>
      </c>
      <c r="Y8" s="42">
        <f t="shared" si="11"/>
        <v>2</v>
      </c>
    </row>
    <row r="9" spans="1:25" ht="15">
      <c r="A9" s="27">
        <v>3</v>
      </c>
      <c r="B9" s="28">
        <v>43</v>
      </c>
      <c r="C9" s="29" t="s">
        <v>45</v>
      </c>
      <c r="D9" s="29" t="s">
        <v>46</v>
      </c>
      <c r="E9" s="30">
        <v>2014</v>
      </c>
      <c r="F9" s="31" t="s">
        <v>41</v>
      </c>
      <c r="G9" s="32" t="s">
        <v>47</v>
      </c>
      <c r="H9" s="33">
        <v>0.0003853009259259259</v>
      </c>
      <c r="I9" s="33"/>
      <c r="J9" s="34">
        <f t="shared" si="0"/>
        <v>0.0003853009259259259</v>
      </c>
      <c r="K9" s="35">
        <f t="shared" si="1"/>
        <v>1</v>
      </c>
      <c r="L9" s="36">
        <f t="shared" si="2"/>
        <v>30</v>
      </c>
      <c r="M9" s="37">
        <v>0.00019212962962962963</v>
      </c>
      <c r="N9" s="35">
        <f t="shared" si="3"/>
        <v>3</v>
      </c>
      <c r="O9" s="36">
        <f t="shared" si="4"/>
        <v>24</v>
      </c>
      <c r="P9" s="38">
        <v>40</v>
      </c>
      <c r="Q9" s="35">
        <f t="shared" si="5"/>
        <v>4</v>
      </c>
      <c r="R9" s="36">
        <f t="shared" si="6"/>
        <v>22</v>
      </c>
      <c r="S9" s="39">
        <v>28</v>
      </c>
      <c r="T9" s="39"/>
      <c r="U9" s="40">
        <f t="shared" si="7"/>
        <v>28</v>
      </c>
      <c r="V9" s="35">
        <f t="shared" si="8"/>
        <v>2</v>
      </c>
      <c r="W9" s="36">
        <f t="shared" si="9"/>
        <v>26</v>
      </c>
      <c r="X9" s="41">
        <f t="shared" si="10"/>
        <v>102</v>
      </c>
      <c r="Y9" s="42">
        <f t="shared" si="11"/>
        <v>3</v>
      </c>
    </row>
    <row r="10" spans="1:25" ht="15">
      <c r="A10" s="27">
        <v>4</v>
      </c>
      <c r="B10" s="28">
        <v>44</v>
      </c>
      <c r="C10" s="29" t="s">
        <v>48</v>
      </c>
      <c r="D10" s="29" t="s">
        <v>49</v>
      </c>
      <c r="E10" s="30">
        <v>2014</v>
      </c>
      <c r="F10" s="31" t="s">
        <v>41</v>
      </c>
      <c r="G10" s="32" t="s">
        <v>30</v>
      </c>
      <c r="H10" s="33">
        <v>0.0004532407407407407</v>
      </c>
      <c r="I10" s="33"/>
      <c r="J10" s="34">
        <f t="shared" si="0"/>
        <v>0.0004532407407407407</v>
      </c>
      <c r="K10" s="35">
        <f t="shared" si="1"/>
        <v>5</v>
      </c>
      <c r="L10" s="36">
        <f t="shared" si="2"/>
        <v>21</v>
      </c>
      <c r="M10" s="37">
        <v>0.0001701388888888889</v>
      </c>
      <c r="N10" s="35">
        <f t="shared" si="3"/>
        <v>1</v>
      </c>
      <c r="O10" s="36">
        <f t="shared" si="4"/>
        <v>30</v>
      </c>
      <c r="P10" s="38">
        <v>36</v>
      </c>
      <c r="Q10" s="35">
        <f t="shared" si="5"/>
        <v>7</v>
      </c>
      <c r="R10" s="36">
        <f t="shared" si="6"/>
        <v>19</v>
      </c>
      <c r="S10" s="39">
        <v>26</v>
      </c>
      <c r="T10" s="39"/>
      <c r="U10" s="40">
        <f t="shared" si="7"/>
        <v>26</v>
      </c>
      <c r="V10" s="35">
        <f t="shared" si="8"/>
        <v>4</v>
      </c>
      <c r="W10" s="36">
        <f t="shared" si="9"/>
        <v>22</v>
      </c>
      <c r="X10" s="41">
        <f t="shared" si="10"/>
        <v>92</v>
      </c>
      <c r="Y10" s="42">
        <f t="shared" si="11"/>
        <v>4</v>
      </c>
    </row>
    <row r="11" spans="1:25" ht="15">
      <c r="A11" s="27">
        <v>5</v>
      </c>
      <c r="B11" s="28">
        <v>40</v>
      </c>
      <c r="C11" s="29" t="s">
        <v>50</v>
      </c>
      <c r="D11" s="29" t="s">
        <v>51</v>
      </c>
      <c r="E11" s="30">
        <v>2014</v>
      </c>
      <c r="F11" s="31" t="s">
        <v>41</v>
      </c>
      <c r="G11" s="32" t="s">
        <v>37</v>
      </c>
      <c r="H11" s="33">
        <v>0.00043032407407407407</v>
      </c>
      <c r="I11" s="33"/>
      <c r="J11" s="34">
        <f t="shared" si="0"/>
        <v>0.00043032407407407407</v>
      </c>
      <c r="K11" s="35">
        <f t="shared" si="1"/>
        <v>3</v>
      </c>
      <c r="L11" s="36">
        <f t="shared" si="2"/>
        <v>24</v>
      </c>
      <c r="M11" s="37">
        <v>0.00020949074074074075</v>
      </c>
      <c r="N11" s="35">
        <f t="shared" si="3"/>
        <v>4</v>
      </c>
      <c r="O11" s="36">
        <f t="shared" si="4"/>
        <v>22</v>
      </c>
      <c r="P11" s="38">
        <v>38</v>
      </c>
      <c r="Q11" s="35">
        <f t="shared" si="5"/>
        <v>6</v>
      </c>
      <c r="R11" s="36">
        <f t="shared" si="6"/>
        <v>20</v>
      </c>
      <c r="S11" s="39">
        <v>25</v>
      </c>
      <c r="T11" s="39"/>
      <c r="U11" s="40">
        <f t="shared" si="7"/>
        <v>25</v>
      </c>
      <c r="V11" s="35">
        <f t="shared" si="8"/>
        <v>5</v>
      </c>
      <c r="W11" s="36">
        <f t="shared" si="9"/>
        <v>21</v>
      </c>
      <c r="X11" s="41">
        <f t="shared" si="10"/>
        <v>87</v>
      </c>
      <c r="Y11" s="42">
        <f t="shared" si="11"/>
        <v>5</v>
      </c>
    </row>
    <row r="12" spans="1:25" ht="15">
      <c r="A12" s="27">
        <v>5</v>
      </c>
      <c r="B12" s="28">
        <v>42</v>
      </c>
      <c r="C12" s="29" t="s">
        <v>52</v>
      </c>
      <c r="D12" s="29" t="s">
        <v>53</v>
      </c>
      <c r="E12" s="30">
        <v>2014</v>
      </c>
      <c r="F12" s="31" t="s">
        <v>41</v>
      </c>
      <c r="G12" s="32" t="s">
        <v>44</v>
      </c>
      <c r="H12" s="33">
        <v>0.0004503472222222222</v>
      </c>
      <c r="I12" s="33"/>
      <c r="J12" s="34">
        <f t="shared" si="0"/>
        <v>0.0004503472222222222</v>
      </c>
      <c r="K12" s="35">
        <f t="shared" si="1"/>
        <v>4</v>
      </c>
      <c r="L12" s="36">
        <f t="shared" si="2"/>
        <v>22</v>
      </c>
      <c r="M12" s="37">
        <v>0.0002175925925925926</v>
      </c>
      <c r="N12" s="35">
        <f t="shared" si="3"/>
        <v>6</v>
      </c>
      <c r="O12" s="36">
        <f t="shared" si="4"/>
        <v>20</v>
      </c>
      <c r="P12" s="38">
        <v>43</v>
      </c>
      <c r="Q12" s="35">
        <f t="shared" si="5"/>
        <v>3</v>
      </c>
      <c r="R12" s="36">
        <f t="shared" si="6"/>
        <v>24</v>
      </c>
      <c r="S12" s="39">
        <v>25</v>
      </c>
      <c r="T12" s="39"/>
      <c r="U12" s="40">
        <f t="shared" si="7"/>
        <v>25</v>
      </c>
      <c r="V12" s="35">
        <f t="shared" si="8"/>
        <v>5</v>
      </c>
      <c r="W12" s="36">
        <f t="shared" si="9"/>
        <v>21</v>
      </c>
      <c r="X12" s="41">
        <f t="shared" si="10"/>
        <v>87</v>
      </c>
      <c r="Y12" s="42">
        <f t="shared" si="11"/>
        <v>5</v>
      </c>
    </row>
    <row r="13" spans="1:25" ht="15">
      <c r="A13" s="27">
        <v>7</v>
      </c>
      <c r="B13" s="28">
        <v>46</v>
      </c>
      <c r="C13" s="29" t="s">
        <v>54</v>
      </c>
      <c r="D13" s="29" t="s">
        <v>55</v>
      </c>
      <c r="E13" s="30">
        <v>2014</v>
      </c>
      <c r="F13" s="31" t="s">
        <v>41</v>
      </c>
      <c r="G13" s="32" t="s">
        <v>56</v>
      </c>
      <c r="H13" s="33">
        <v>0.0005312499999999999</v>
      </c>
      <c r="I13" s="33"/>
      <c r="J13" s="34">
        <f t="shared" si="0"/>
        <v>0.0005312499999999999</v>
      </c>
      <c r="K13" s="35">
        <f t="shared" si="1"/>
        <v>6</v>
      </c>
      <c r="L13" s="36">
        <f t="shared" si="2"/>
        <v>20</v>
      </c>
      <c r="M13" s="37">
        <v>0.0003078703703703704</v>
      </c>
      <c r="N13" s="35">
        <f t="shared" si="3"/>
        <v>7</v>
      </c>
      <c r="O13" s="36">
        <f t="shared" si="4"/>
        <v>19</v>
      </c>
      <c r="P13" s="38">
        <v>40</v>
      </c>
      <c r="Q13" s="35">
        <f t="shared" si="5"/>
        <v>4</v>
      </c>
      <c r="R13" s="36">
        <f t="shared" si="6"/>
        <v>22</v>
      </c>
      <c r="S13" s="39">
        <v>25</v>
      </c>
      <c r="T13" s="39"/>
      <c r="U13" s="40">
        <f t="shared" si="7"/>
        <v>25</v>
      </c>
      <c r="V13" s="35">
        <f t="shared" si="8"/>
        <v>5</v>
      </c>
      <c r="W13" s="36">
        <f t="shared" si="9"/>
        <v>21</v>
      </c>
      <c r="X13" s="41">
        <f t="shared" si="10"/>
        <v>82</v>
      </c>
      <c r="Y13" s="42">
        <f t="shared" si="11"/>
        <v>7</v>
      </c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aca="true" t="shared" si="12" ref="J14:J32">IF($H14+$I14=0,"",$H14+$I14)</f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aca="true" t="shared" si="13" ref="U14:U32">IF($S14+$T14=0,"",$S14+$T14)</f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12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13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12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13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12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13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12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13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12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13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12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13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12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13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12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13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12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13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12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13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12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13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12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13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12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13"/>
      </c>
      <c r="V27" s="35"/>
      <c r="W27" s="47"/>
      <c r="X27" s="41"/>
      <c r="Y27" s="42"/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12"/>
      </c>
      <c r="K28" s="35"/>
      <c r="L28" s="36"/>
      <c r="M28" s="45"/>
      <c r="N28" s="35"/>
      <c r="O28" s="36"/>
      <c r="P28" s="46"/>
      <c r="Q28" s="35"/>
      <c r="R28" s="36"/>
      <c r="S28" s="39"/>
      <c r="T28" s="39"/>
      <c r="U28" s="40">
        <f t="shared" si="13"/>
      </c>
      <c r="V28" s="35"/>
      <c r="W28" s="47"/>
      <c r="X28" s="41"/>
      <c r="Y28" s="42"/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12"/>
      </c>
      <c r="K29" s="35"/>
      <c r="L29" s="36"/>
      <c r="M29" s="45"/>
      <c r="N29" s="35"/>
      <c r="O29" s="36"/>
      <c r="P29" s="46"/>
      <c r="Q29" s="35"/>
      <c r="R29" s="36"/>
      <c r="S29" s="39"/>
      <c r="T29" s="39"/>
      <c r="U29" s="40">
        <f t="shared" si="13"/>
      </c>
      <c r="V29" s="35"/>
      <c r="W29" s="47"/>
      <c r="X29" s="41"/>
      <c r="Y29" s="42"/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12"/>
      </c>
      <c r="K30" s="35"/>
      <c r="L30" s="36"/>
      <c r="M30" s="45"/>
      <c r="N30" s="35"/>
      <c r="O30" s="36"/>
      <c r="P30" s="46"/>
      <c r="Q30" s="35"/>
      <c r="R30" s="36"/>
      <c r="S30" s="39"/>
      <c r="T30" s="39"/>
      <c r="U30" s="40">
        <f t="shared" si="13"/>
      </c>
      <c r="V30" s="35"/>
      <c r="W30" s="47"/>
      <c r="X30" s="41"/>
      <c r="Y30" s="42"/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12"/>
      </c>
      <c r="K31" s="35"/>
      <c r="L31" s="36"/>
      <c r="M31" s="45"/>
      <c r="N31" s="35"/>
      <c r="O31" s="36"/>
      <c r="P31" s="46"/>
      <c r="Q31" s="35"/>
      <c r="R31" s="36"/>
      <c r="S31" s="39"/>
      <c r="T31" s="39"/>
      <c r="U31" s="40">
        <f t="shared" si="13"/>
      </c>
      <c r="V31" s="35"/>
      <c r="W31" s="47"/>
      <c r="X31" s="41"/>
      <c r="Y31" s="42"/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12"/>
      </c>
      <c r="K32" s="35"/>
      <c r="L32" s="36"/>
      <c r="M32" s="45"/>
      <c r="N32" s="35"/>
      <c r="O32" s="36"/>
      <c r="P32" s="46"/>
      <c r="Q32" s="35"/>
      <c r="R32" s="36"/>
      <c r="S32" s="39"/>
      <c r="T32" s="39"/>
      <c r="U32" s="40">
        <f t="shared" si="13"/>
      </c>
      <c r="V32" s="35"/>
      <c r="W32" s="47"/>
      <c r="X32" s="41"/>
      <c r="Y32" s="42"/>
    </row>
    <row r="33" spans="1:25" ht="15">
      <c r="A33" s="48"/>
      <c r="B33" s="49"/>
      <c r="C33" s="50"/>
      <c r="D33" s="50"/>
      <c r="E33" s="51"/>
      <c r="F33" s="52"/>
      <c r="G33" s="51"/>
      <c r="H33" s="53"/>
      <c r="I33" s="53"/>
      <c r="J33" s="54"/>
      <c r="K33" s="55"/>
      <c r="L33" s="55"/>
      <c r="M33" s="53"/>
      <c r="N33" s="55"/>
      <c r="O33" s="55"/>
      <c r="P33" s="56"/>
      <c r="Q33" s="55"/>
      <c r="R33" s="55"/>
      <c r="S33" s="57"/>
      <c r="T33" s="57"/>
      <c r="U33" s="58"/>
      <c r="V33" s="55"/>
      <c r="W33" s="55"/>
      <c r="X33" s="48"/>
      <c r="Y33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zoomScale="95" zoomScaleNormal="95" zoomScalePageLayoutView="0" workbookViewId="0" topLeftCell="B1">
      <selection activeCell="A1" sqref="A1:A16384"/>
    </sheetView>
  </sheetViews>
  <sheetFormatPr defaultColWidth="10.7109375" defaultRowHeight="12.75"/>
  <cols>
    <col min="1" max="1" width="14.42187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8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2.1406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57</v>
      </c>
      <c r="F4" s="4">
        <v>2013</v>
      </c>
    </row>
    <row r="5" spans="8:25" ht="30" customHeight="1">
      <c r="H5" s="63" t="s">
        <v>3</v>
      </c>
      <c r="I5" s="63"/>
      <c r="J5" s="63"/>
      <c r="K5" s="63"/>
      <c r="L5" s="63"/>
      <c r="M5" s="63" t="s">
        <v>4</v>
      </c>
      <c r="N5" s="63"/>
      <c r="O5" s="63"/>
      <c r="P5" s="63" t="s">
        <v>58</v>
      </c>
      <c r="Q5" s="63"/>
      <c r="R5" s="63"/>
      <c r="S5" s="63" t="s">
        <v>6</v>
      </c>
      <c r="T5" s="63"/>
      <c r="U5" s="63"/>
      <c r="V5" s="63"/>
      <c r="W5" s="63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60</v>
      </c>
      <c r="C7" s="29" t="s">
        <v>59</v>
      </c>
      <c r="D7" s="29" t="s">
        <v>32</v>
      </c>
      <c r="E7" s="30">
        <v>2013</v>
      </c>
      <c r="F7" s="31" t="s">
        <v>26</v>
      </c>
      <c r="G7" s="32" t="s">
        <v>27</v>
      </c>
      <c r="H7" s="33">
        <v>0.0004123842592592593</v>
      </c>
      <c r="I7" s="33"/>
      <c r="J7" s="34">
        <f>IF($H7+$I7=0,"",$H7+$I7)</f>
        <v>0.0004123842592592593</v>
      </c>
      <c r="K7" s="35">
        <f>RANK(J7,$J$7:$J$27,1)</f>
        <v>1</v>
      </c>
      <c r="L7" s="36">
        <f>IF($K7&gt;25,0,IF($K7=1,30,IF($K7=2,26,IF($K7=3,24,IF($K7&gt;=4,26-$K7,0)))))</f>
        <v>30</v>
      </c>
      <c r="M7" s="37">
        <v>0.00018229166666666667</v>
      </c>
      <c r="N7" s="35">
        <f>RANK(M7,$M$7:$M$27,1)</f>
        <v>1</v>
      </c>
      <c r="O7" s="36">
        <f>IF($N7&gt;25,0,IF($N7=1,30,IF($N7=2,26,IF($N7=3,24,IF($N7&gt;=4,26-$N7,0)))))</f>
        <v>30</v>
      </c>
      <c r="P7" s="60">
        <v>44</v>
      </c>
      <c r="Q7" s="35">
        <f>RANK(P7,$P$7:$P$27,0)</f>
        <v>1</v>
      </c>
      <c r="R7" s="36">
        <f>IF($Q7&gt;25,0,IF($Q7=1,30,IF($Q7=2,26,IF($Q7=3,24,IF($Q7&gt;=4,26-$Q7,0)))))</f>
        <v>30</v>
      </c>
      <c r="S7" s="39">
        <v>25</v>
      </c>
      <c r="T7" s="39"/>
      <c r="U7" s="40">
        <f>IF($S7+$T7=0,"",$S7+$T7)</f>
        <v>25</v>
      </c>
      <c r="V7" s="35">
        <f>RANK(U7,$U$7:$U$27)</f>
        <v>3</v>
      </c>
      <c r="W7" s="36">
        <f>IF($V7&gt;25,0,IF($V7=1,30,IF($V7=2,26,IF($V7=3,24,IF($V7&gt;=4,26-$V7,0)))))</f>
        <v>24</v>
      </c>
      <c r="X7" s="41">
        <f>$L7+$O7+$R7+$W7</f>
        <v>114</v>
      </c>
      <c r="Y7" s="42">
        <f>RANK(X7,$X$7:$X$25,0)</f>
        <v>1</v>
      </c>
    </row>
    <row r="8" spans="1:25" ht="15">
      <c r="A8" s="27">
        <v>2</v>
      </c>
      <c r="B8" s="28">
        <v>58</v>
      </c>
      <c r="C8" s="29" t="s">
        <v>60</v>
      </c>
      <c r="D8" s="29" t="s">
        <v>61</v>
      </c>
      <c r="E8" s="30">
        <v>2013</v>
      </c>
      <c r="F8" s="31" t="s">
        <v>26</v>
      </c>
      <c r="G8" s="32" t="s">
        <v>62</v>
      </c>
      <c r="H8" s="33">
        <v>0.0004296296296296296</v>
      </c>
      <c r="I8" s="33"/>
      <c r="J8" s="34">
        <f>IF($H8+$I8=0,"",$H8+$I8)</f>
        <v>0.0004296296296296296</v>
      </c>
      <c r="K8" s="35">
        <f>RANK(J8,$J$7:$J$27,1)</f>
        <v>2</v>
      </c>
      <c r="L8" s="36">
        <f>IF($K8&gt;25,0,IF($K8=1,30,IF($K8=2,26,IF($K8=3,24,IF($K8&gt;=4,26-$K8,0)))))</f>
        <v>26</v>
      </c>
      <c r="M8" s="37">
        <v>0.0001866898148148148</v>
      </c>
      <c r="N8" s="35">
        <f>RANK(M8,$M$7:$M$27,1)</f>
        <v>2</v>
      </c>
      <c r="O8" s="36">
        <f>IF($N8&gt;25,0,IF($N8=1,30,IF($N8=2,26,IF($N8=3,24,IF($N8&gt;=4,26-$N8,0)))))</f>
        <v>26</v>
      </c>
      <c r="P8" s="60">
        <v>25</v>
      </c>
      <c r="Q8" s="35">
        <f>RANK(P8,$P$7:$P$27,0)</f>
        <v>3</v>
      </c>
      <c r="R8" s="36">
        <f>IF($Q8&gt;25,0,IF($Q8=1,30,IF($Q8=2,26,IF($Q8=3,24,IF($Q8&gt;=4,26-$Q8,0)))))</f>
        <v>24</v>
      </c>
      <c r="S8" s="39">
        <v>26</v>
      </c>
      <c r="T8" s="39"/>
      <c r="U8" s="40">
        <f>IF($S8+$T8=0,"",$S8+$T8)</f>
        <v>26</v>
      </c>
      <c r="V8" s="35">
        <f>RANK(U8,$U$7:$U$27)</f>
        <v>1</v>
      </c>
      <c r="W8" s="36">
        <f>IF($V8&gt;25,0,IF($V8=1,30,IF($V8=2,26,IF($V8=3,24,IF($V8&gt;=4,26-$V8,0)))))</f>
        <v>30</v>
      </c>
      <c r="X8" s="41">
        <f>$L8+$O8+$R8+$W8</f>
        <v>106</v>
      </c>
      <c r="Y8" s="42">
        <f>RANK(X8,$X$7:$X$25,0)</f>
        <v>2</v>
      </c>
    </row>
    <row r="9" spans="1:25" ht="15">
      <c r="A9" s="27">
        <v>3</v>
      </c>
      <c r="B9" s="28">
        <v>59</v>
      </c>
      <c r="C9" s="29" t="s">
        <v>60</v>
      </c>
      <c r="D9" s="29" t="s">
        <v>63</v>
      </c>
      <c r="E9" s="30">
        <v>2013</v>
      </c>
      <c r="F9" s="31" t="s">
        <v>26</v>
      </c>
      <c r="G9" s="32" t="s">
        <v>62</v>
      </c>
      <c r="H9" s="33">
        <v>0.00046990740740740744</v>
      </c>
      <c r="I9" s="33"/>
      <c r="J9" s="34">
        <f>IF($H9+$I9=0,"",$H9+$I9)</f>
        <v>0.00046990740740740744</v>
      </c>
      <c r="K9" s="35">
        <f>RANK(J9,$J$7:$J$27,1)</f>
        <v>3</v>
      </c>
      <c r="L9" s="36">
        <f>IF($K9&gt;25,0,IF($K9=1,30,IF($K9=2,26,IF($K9=3,24,IF($K9&gt;=4,26-$K9,0)))))</f>
        <v>24</v>
      </c>
      <c r="M9" s="37">
        <v>0.00019710648148148148</v>
      </c>
      <c r="N9" s="35">
        <f>RANK(M9,$M$7:$M$27,1)</f>
        <v>3</v>
      </c>
      <c r="O9" s="36">
        <f>IF($N9&gt;25,0,IF($N9=1,30,IF($N9=2,26,IF($N9=3,24,IF($N9&gt;=4,26-$N9,0)))))</f>
        <v>24</v>
      </c>
      <c r="P9" s="60">
        <v>26</v>
      </c>
      <c r="Q9" s="35">
        <f>RANK(P9,$P$7:$P$27,0)</f>
        <v>2</v>
      </c>
      <c r="R9" s="36">
        <f>IF($Q9&gt;25,0,IF($Q9=1,30,IF($Q9=2,26,IF($Q9=3,24,IF($Q9&gt;=4,26-$Q9,0)))))</f>
        <v>26</v>
      </c>
      <c r="S9" s="39">
        <v>26</v>
      </c>
      <c r="T9" s="39"/>
      <c r="U9" s="40">
        <f>IF($S9+$T9=0,"",$S9+$T9)</f>
        <v>26</v>
      </c>
      <c r="V9" s="35">
        <f>RANK(U9,$U$7:$U$27)</f>
        <v>1</v>
      </c>
      <c r="W9" s="36">
        <f>IF($V9&gt;25,0,IF($V9=1,30,IF($V9=2,26,IF($V9=3,24,IF($V9&gt;=4,26-$V9,0)))))</f>
        <v>30</v>
      </c>
      <c r="X9" s="41">
        <f>$L9+$O9+$R9+$W9</f>
        <v>104</v>
      </c>
      <c r="Y9" s="42">
        <f>RANK(X9,$X$7:$X$25,0)</f>
        <v>3</v>
      </c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 aca="true" t="shared" si="0" ref="J10:J27">IF($H10+$I10=0,"",$H10+$I10)</f>
      </c>
      <c r="K10" s="35"/>
      <c r="L10" s="36"/>
      <c r="M10" s="45"/>
      <c r="N10" s="35"/>
      <c r="O10" s="36"/>
      <c r="P10" s="46"/>
      <c r="Q10" s="35"/>
      <c r="R10" s="36"/>
      <c r="S10" s="39"/>
      <c r="T10" s="39"/>
      <c r="U10" s="40">
        <f aca="true" t="shared" si="1" ref="U10:U27">IF($S10+$T10=0,"",$S10+$T10)</f>
      </c>
      <c r="V10" s="35"/>
      <c r="W10" s="47"/>
      <c r="X10" s="41"/>
      <c r="Y10" s="42"/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>
        <f t="shared" si="1"/>
      </c>
      <c r="V11" s="35"/>
      <c r="W11" s="47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1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1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1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1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1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1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1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1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1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1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1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1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1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1"/>
      </c>
      <c r="V27" s="35"/>
      <c r="W27" s="47"/>
      <c r="X27" s="41"/>
      <c r="Y27" s="42"/>
    </row>
    <row r="28" spans="1:25" ht="15">
      <c r="A28" s="48"/>
      <c r="B28" s="49"/>
      <c r="C28" s="50"/>
      <c r="D28" s="50"/>
      <c r="E28" s="51"/>
      <c r="F28" s="52"/>
      <c r="G28" s="51"/>
      <c r="H28" s="53"/>
      <c r="I28" s="53"/>
      <c r="J28" s="54"/>
      <c r="K28" s="55"/>
      <c r="L28" s="55"/>
      <c r="M28" s="53"/>
      <c r="N28" s="55"/>
      <c r="O28" s="55"/>
      <c r="P28" s="56"/>
      <c r="Q28" s="55"/>
      <c r="R28" s="55"/>
      <c r="S28" s="57"/>
      <c r="T28" s="57"/>
      <c r="U28" s="58"/>
      <c r="V28" s="55"/>
      <c r="W28" s="55"/>
      <c r="X28" s="48"/>
      <c r="Y28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zoomScale="95" zoomScaleNormal="95" zoomScalePageLayoutView="0" workbookViewId="0" topLeftCell="B1">
      <selection activeCell="A1" sqref="A1:A16384"/>
    </sheetView>
  </sheetViews>
  <sheetFormatPr defaultColWidth="10.7109375" defaultRowHeight="12.75"/>
  <cols>
    <col min="1" max="1" width="8.710937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8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1.003906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64</v>
      </c>
      <c r="F4" s="4">
        <v>2013</v>
      </c>
    </row>
    <row r="5" spans="8:25" ht="30" customHeight="1">
      <c r="H5" s="62" t="s">
        <v>3</v>
      </c>
      <c r="I5" s="62"/>
      <c r="J5" s="62"/>
      <c r="K5" s="62"/>
      <c r="L5" s="62"/>
      <c r="M5" s="63" t="s">
        <v>4</v>
      </c>
      <c r="N5" s="63"/>
      <c r="O5" s="63"/>
      <c r="P5" s="63" t="s">
        <v>58</v>
      </c>
      <c r="Q5" s="63"/>
      <c r="R5" s="63"/>
      <c r="S5" s="63" t="s">
        <v>6</v>
      </c>
      <c r="T5" s="63"/>
      <c r="U5" s="63"/>
      <c r="V5" s="63"/>
      <c r="W5" s="63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55</v>
      </c>
      <c r="C7" s="29" t="s">
        <v>65</v>
      </c>
      <c r="D7" s="29" t="s">
        <v>66</v>
      </c>
      <c r="E7" s="30">
        <v>2013</v>
      </c>
      <c r="F7" s="31" t="s">
        <v>41</v>
      </c>
      <c r="G7" s="32" t="s">
        <v>30</v>
      </c>
      <c r="H7" s="33">
        <v>0.00041122685185185186</v>
      </c>
      <c r="I7" s="33"/>
      <c r="J7" s="34">
        <f>IF($H7+$I7=0,"",$H7+$I7)</f>
        <v>0.00041122685185185186</v>
      </c>
      <c r="K7" s="35">
        <f>RANK(J7,$J$7:$J$29,1)</f>
        <v>1</v>
      </c>
      <c r="L7" s="36">
        <f>IF($K7&gt;25,0,IF($K7=1,30,IF($K7=2,26,IF($K7=3,24,IF($K7&gt;=4,26-$K7,0)))))</f>
        <v>30</v>
      </c>
      <c r="M7" s="37">
        <v>0.00021041666666666667</v>
      </c>
      <c r="N7" s="35">
        <f>RANK(M7,$M$7:$M$29,1)</f>
        <v>2</v>
      </c>
      <c r="O7" s="36">
        <f>IF($N7&gt;25,0,IF($N7=1,30,IF($N7=2,26,IF($N7=3,24,IF($N7&gt;=4,26-$N7,0)))))</f>
        <v>26</v>
      </c>
      <c r="P7" s="38">
        <v>35</v>
      </c>
      <c r="Q7" s="35">
        <f>RANK(P7,$P$7:$P$29,0)</f>
        <v>1</v>
      </c>
      <c r="R7" s="36">
        <f>IF($Q7&gt;25,0,IF($Q7=1,30,IF($Q7=2,26,IF($Q7=3,24,IF($Q7&gt;=4,26-$Q7,0)))))</f>
        <v>30</v>
      </c>
      <c r="S7" s="39">
        <v>25</v>
      </c>
      <c r="T7" s="39"/>
      <c r="U7" s="40">
        <f>IF($S7+$T7=0,"",$S7+$T7)</f>
        <v>25</v>
      </c>
      <c r="V7" s="35">
        <f>RANK(U7,$U$7:$U$29)</f>
        <v>3</v>
      </c>
      <c r="W7" s="36">
        <f>IF($V7&gt;25,0,IF($V7=1,30,IF($V7=2,26,IF($V7=3,24,IF($V7&gt;=4,26-$V7,0)))))</f>
        <v>24</v>
      </c>
      <c r="X7" s="41">
        <f>$L7+$O7+$R7+$W7</f>
        <v>110</v>
      </c>
      <c r="Y7" s="42">
        <f>RANK(X7,$X$7:$X$28,0)</f>
        <v>1</v>
      </c>
    </row>
    <row r="8" spans="1:25" ht="15">
      <c r="A8" s="27">
        <v>1</v>
      </c>
      <c r="B8" s="28">
        <v>56</v>
      </c>
      <c r="C8" s="29" t="s">
        <v>67</v>
      </c>
      <c r="D8" s="29" t="s">
        <v>68</v>
      </c>
      <c r="E8" s="30">
        <v>2013</v>
      </c>
      <c r="F8" s="31" t="s">
        <v>41</v>
      </c>
      <c r="G8" s="32" t="s">
        <v>69</v>
      </c>
      <c r="H8" s="33">
        <v>0.0004697916666666667</v>
      </c>
      <c r="I8" s="33"/>
      <c r="J8" s="34">
        <f>IF($H8+$I8=0,"",$H8+$I8)</f>
        <v>0.0004697916666666667</v>
      </c>
      <c r="K8" s="35">
        <f>RANK(J8,$J$7:$J$29,1)</f>
        <v>3</v>
      </c>
      <c r="L8" s="36">
        <f>IF($K8&gt;25,0,IF($K8=1,30,IF($K8=2,26,IF($K8=3,24,IF($K8&gt;=4,26-$K8,0)))))</f>
        <v>24</v>
      </c>
      <c r="M8" s="37">
        <v>0.00017858796296296297</v>
      </c>
      <c r="N8" s="35">
        <f>RANK(M8,$M$7:$M$29,1)</f>
        <v>1</v>
      </c>
      <c r="O8" s="36">
        <f>IF($N8&gt;25,0,IF($N8=1,30,IF($N8=2,26,IF($N8=3,24,IF($N8&gt;=4,26-$N8,0)))))</f>
        <v>30</v>
      </c>
      <c r="P8" s="38">
        <v>30</v>
      </c>
      <c r="Q8" s="35">
        <f>RANK(P8,$P$7:$P$29,0)</f>
        <v>2</v>
      </c>
      <c r="R8" s="36">
        <f>IF($Q8&gt;25,0,IF($Q8=1,30,IF($Q8=2,26,IF($Q8=3,24,IF($Q8&gt;=4,26-$Q8,0)))))</f>
        <v>26</v>
      </c>
      <c r="S8" s="39">
        <v>29</v>
      </c>
      <c r="T8" s="39"/>
      <c r="U8" s="40">
        <f>IF($S8+$T8=0,"",$S8+$T8)</f>
        <v>29</v>
      </c>
      <c r="V8" s="35">
        <f>RANK(U8,$U$7:$U$29)</f>
        <v>1</v>
      </c>
      <c r="W8" s="36">
        <f>IF($V8&gt;25,0,IF($V8=1,30,IF($V8=2,26,IF($V8=3,24,IF($V8&gt;=4,26-$V8,0)))))</f>
        <v>30</v>
      </c>
      <c r="X8" s="41">
        <f>$L8+$O8+$R8+$W8</f>
        <v>110</v>
      </c>
      <c r="Y8" s="42">
        <f>RANK(X8,$X$7:$X$28,0)</f>
        <v>1</v>
      </c>
    </row>
    <row r="9" spans="1:25" ht="15">
      <c r="A9" s="27">
        <v>3</v>
      </c>
      <c r="B9" s="28">
        <v>57</v>
      </c>
      <c r="C9" s="29" t="s">
        <v>70</v>
      </c>
      <c r="D9" s="29" t="s">
        <v>43</v>
      </c>
      <c r="E9" s="30">
        <v>2013</v>
      </c>
      <c r="F9" s="31" t="s">
        <v>41</v>
      </c>
      <c r="G9" s="32" t="s">
        <v>56</v>
      </c>
      <c r="H9" s="33">
        <v>0.0004297453703703704</v>
      </c>
      <c r="I9" s="33"/>
      <c r="J9" s="34">
        <f>IF($H9+$I9=0,"",$H9+$I9)</f>
        <v>0.0004297453703703704</v>
      </c>
      <c r="K9" s="35">
        <f>RANK(J9,$J$7:$J$29,1)</f>
        <v>2</v>
      </c>
      <c r="L9" s="36">
        <f>IF($K9&gt;25,0,IF($K9=1,30,IF($K9=2,26,IF($K9=3,24,IF($K9&gt;=4,26-$K9,0)))))</f>
        <v>26</v>
      </c>
      <c r="M9" s="37">
        <v>0.00021087962962962963</v>
      </c>
      <c r="N9" s="35">
        <f>RANK(M9,$M$7:$M$29,1)</f>
        <v>3</v>
      </c>
      <c r="O9" s="36">
        <f>IF($N9&gt;25,0,IF($N9=1,30,IF($N9=2,26,IF($N9=3,24,IF($N9&gt;=4,26-$N9,0)))))</f>
        <v>24</v>
      </c>
      <c r="P9" s="38">
        <v>29</v>
      </c>
      <c r="Q9" s="35">
        <f>RANK(P9,$P$7:$P$29,0)</f>
        <v>3</v>
      </c>
      <c r="R9" s="36">
        <f>IF($Q9&gt;25,0,IF($Q9=1,30,IF($Q9=2,26,IF($Q9=3,24,IF($Q9&gt;=4,26-$Q9,0)))))</f>
        <v>24</v>
      </c>
      <c r="S9" s="39">
        <v>28</v>
      </c>
      <c r="T9" s="39"/>
      <c r="U9" s="40">
        <f>IF($S9+$T9=0,"",$S9+$T9)</f>
        <v>28</v>
      </c>
      <c r="V9" s="35">
        <f>RANK(U9,$U$7:$U$29)</f>
        <v>2</v>
      </c>
      <c r="W9" s="36">
        <f>IF($V9&gt;25,0,IF($V9=1,30,IF($V9=2,26,IF($V9=3,24,IF($V9&gt;=4,26-$V9,0)))))</f>
        <v>26</v>
      </c>
      <c r="X9" s="41">
        <f>$L9+$O9+$R9+$W9</f>
        <v>100</v>
      </c>
      <c r="Y9" s="42">
        <f>RANK(X9,$X$7:$X$28,0)</f>
        <v>3</v>
      </c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 aca="true" t="shared" si="0" ref="J10:J27">IF($H10+$I10=0,"",$H10+$I10)</f>
      </c>
      <c r="K10" s="35"/>
      <c r="L10" s="36"/>
      <c r="M10" s="45"/>
      <c r="N10" s="35"/>
      <c r="O10" s="36"/>
      <c r="P10" s="46"/>
      <c r="Q10" s="35"/>
      <c r="R10" s="36"/>
      <c r="S10" s="39"/>
      <c r="T10" s="39"/>
      <c r="U10" s="40">
        <f aca="true" t="shared" si="1" ref="U10:U27">IF($S10+$T10=0,"",$S10+$T10)</f>
      </c>
      <c r="V10" s="35"/>
      <c r="W10" s="47"/>
      <c r="X10" s="41"/>
      <c r="Y10" s="42"/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>
        <f t="shared" si="1"/>
      </c>
      <c r="V11" s="35"/>
      <c r="W11" s="47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1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1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1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1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1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1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1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1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1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1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1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1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1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1"/>
      </c>
      <c r="V27" s="35"/>
      <c r="W27" s="47"/>
      <c r="X27" s="41"/>
      <c r="Y27" s="42"/>
    </row>
    <row r="28" spans="1:25" ht="15">
      <c r="A28" s="48"/>
      <c r="B28" s="49"/>
      <c r="C28" s="50"/>
      <c r="D28" s="50"/>
      <c r="E28" s="51"/>
      <c r="F28" s="52"/>
      <c r="G28" s="51"/>
      <c r="H28" s="53"/>
      <c r="I28" s="53"/>
      <c r="J28" s="54"/>
      <c r="K28" s="55"/>
      <c r="L28" s="55"/>
      <c r="M28" s="53"/>
      <c r="N28" s="55"/>
      <c r="O28" s="55"/>
      <c r="P28" s="56"/>
      <c r="Q28" s="55"/>
      <c r="R28" s="55"/>
      <c r="S28" s="57"/>
      <c r="T28" s="57"/>
      <c r="U28" s="58"/>
      <c r="V28" s="55"/>
      <c r="W28" s="55"/>
      <c r="X28" s="48"/>
      <c r="Y28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="95" zoomScaleNormal="95" zoomScalePageLayoutView="0" workbookViewId="0" topLeftCell="B1">
      <selection activeCell="A1" sqref="A1:A16384"/>
    </sheetView>
  </sheetViews>
  <sheetFormatPr defaultColWidth="10.7109375" defaultRowHeight="12.75"/>
  <cols>
    <col min="1" max="1" width="8.710937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8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0.85156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71</v>
      </c>
      <c r="F4" s="4">
        <v>2012</v>
      </c>
    </row>
    <row r="5" spans="8:25" ht="30" customHeight="1">
      <c r="H5" s="62" t="s">
        <v>3</v>
      </c>
      <c r="I5" s="62"/>
      <c r="J5" s="62"/>
      <c r="K5" s="62"/>
      <c r="L5" s="62"/>
      <c r="M5" s="63" t="s">
        <v>4</v>
      </c>
      <c r="N5" s="63"/>
      <c r="O5" s="63"/>
      <c r="P5" s="63" t="s">
        <v>5</v>
      </c>
      <c r="Q5" s="63"/>
      <c r="R5" s="63"/>
      <c r="S5" s="63" t="s">
        <v>6</v>
      </c>
      <c r="T5" s="63"/>
      <c r="U5" s="63"/>
      <c r="V5" s="63"/>
      <c r="W5" s="63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8</v>
      </c>
    </row>
    <row r="7" spans="1:25" ht="15">
      <c r="A7" s="27">
        <v>1</v>
      </c>
      <c r="B7" s="28">
        <v>68</v>
      </c>
      <c r="C7" s="29" t="s">
        <v>72</v>
      </c>
      <c r="D7" s="29" t="s">
        <v>73</v>
      </c>
      <c r="E7" s="30">
        <v>2012</v>
      </c>
      <c r="F7" s="31" t="s">
        <v>26</v>
      </c>
      <c r="G7" s="32" t="s">
        <v>27</v>
      </c>
      <c r="H7" s="33">
        <v>0.0003707175925925926</v>
      </c>
      <c r="I7" s="33"/>
      <c r="J7" s="34">
        <f>IF($H7+$I7=0,"",$H7+$I7)</f>
        <v>0.0003707175925925926</v>
      </c>
      <c r="K7" s="35">
        <f>RANK(J7,$J$7:$J$27,1)</f>
        <v>1</v>
      </c>
      <c r="L7" s="36">
        <f>IF($K7&gt;25,0,IF($K7=1,30,IF($K7=2,26,IF($K7=3,24,IF($K7&gt;=4,26-$K7,0)))))</f>
        <v>30</v>
      </c>
      <c r="M7" s="37">
        <v>0.00017291666666666665</v>
      </c>
      <c r="N7" s="35">
        <f>RANK(M7,$M$7:$M$27,1)</f>
        <v>2</v>
      </c>
      <c r="O7" s="36">
        <f>IF($N7&gt;25,0,IF($N7=1,30,IF($N7=2,26,IF($N7=3,24,IF($N7&gt;=4,26-$N7,0)))))</f>
        <v>26</v>
      </c>
      <c r="P7" s="60">
        <v>46</v>
      </c>
      <c r="Q7" s="35">
        <f>RANK(P7,$P$7:$P$27,0)</f>
        <v>1</v>
      </c>
      <c r="R7" s="36">
        <f>IF($Q7&gt;25,0,IF($Q7=1,30,IF($Q7=2,26,IF($Q7=3,24,IF($Q7&gt;=4,26-$Q7,0)))))</f>
        <v>30</v>
      </c>
      <c r="S7" s="39">
        <v>38</v>
      </c>
      <c r="T7" s="39"/>
      <c r="U7" s="40">
        <f>IF($S7+$T7=0,"",$S7+$T7)</f>
        <v>38</v>
      </c>
      <c r="V7" s="35">
        <f>RANK(U7,$U$7:$U$27)</f>
        <v>1</v>
      </c>
      <c r="W7" s="36">
        <f>IF($V7&gt;25,0,IF($V7=1,30,IF($V7=2,26,IF($V7=3,24,IF($V7&gt;=4,26-$V7,0)))))</f>
        <v>30</v>
      </c>
      <c r="X7" s="41">
        <f>$L7+$O7+$R7+$W7</f>
        <v>116</v>
      </c>
      <c r="Y7" s="42">
        <f>RANK(X7,$X$7:$X$28,0)</f>
        <v>1</v>
      </c>
    </row>
    <row r="8" spans="1:25" ht="15">
      <c r="A8" s="27">
        <v>2</v>
      </c>
      <c r="B8" s="28">
        <v>67</v>
      </c>
      <c r="C8" s="29" t="s">
        <v>74</v>
      </c>
      <c r="D8" s="29" t="s">
        <v>75</v>
      </c>
      <c r="E8" s="30">
        <v>2012</v>
      </c>
      <c r="F8" s="31" t="s">
        <v>26</v>
      </c>
      <c r="G8" s="32" t="s">
        <v>27</v>
      </c>
      <c r="H8" s="33">
        <v>0.00042569444444444447</v>
      </c>
      <c r="I8" s="33"/>
      <c r="J8" s="34">
        <f>IF($H8+$I8=0,"",$H8+$I8)</f>
        <v>0.00042569444444444447</v>
      </c>
      <c r="K8" s="35">
        <f>RANK(J8,$J$7:$J$27,1)</f>
        <v>2</v>
      </c>
      <c r="L8" s="36">
        <f>IF($K8&gt;25,0,IF($K8=1,30,IF($K8=2,26,IF($K8=3,24,IF($K8&gt;=4,26-$K8,0)))))</f>
        <v>26</v>
      </c>
      <c r="M8" s="37">
        <v>0.00015162037037037037</v>
      </c>
      <c r="N8" s="35">
        <f>RANK(M8,$M$7:$M$27,1)</f>
        <v>1</v>
      </c>
      <c r="O8" s="36">
        <f>IF($N8&gt;25,0,IF($N8=1,30,IF($N8=2,26,IF($N8=3,24,IF($N8&gt;=4,26-$N8,0)))))</f>
        <v>30</v>
      </c>
      <c r="P8" s="60">
        <v>43</v>
      </c>
      <c r="Q8" s="35">
        <f>RANK(P8,$P$7:$P$27,0)</f>
        <v>2</v>
      </c>
      <c r="R8" s="36">
        <f>IF($Q8&gt;25,0,IF($Q8=1,30,IF($Q8=2,26,IF($Q8=3,24,IF($Q8&gt;=4,26-$Q8,0)))))</f>
        <v>26</v>
      </c>
      <c r="S8" s="39">
        <v>28</v>
      </c>
      <c r="T8" s="39"/>
      <c r="U8" s="40">
        <f>IF($S8+$T8=0,"",$S8+$T8)</f>
        <v>28</v>
      </c>
      <c r="V8" s="35">
        <f>RANK(U8,$U$7:$U$27)</f>
        <v>2</v>
      </c>
      <c r="W8" s="36">
        <f>IF($V8&gt;25,0,IF($V8=1,30,IF($V8=2,26,IF($V8=3,24,IF($V8&gt;=4,26-$V8,0)))))</f>
        <v>26</v>
      </c>
      <c r="X8" s="41">
        <f>$L8+$O8+$R8+$W8</f>
        <v>108</v>
      </c>
      <c r="Y8" s="42">
        <f>RANK(X8,$X$7:$X$28,0)</f>
        <v>2</v>
      </c>
    </row>
    <row r="9" spans="1:25" ht="15">
      <c r="A9" s="27">
        <v>3</v>
      </c>
      <c r="B9" s="28">
        <v>66</v>
      </c>
      <c r="C9" s="29" t="s">
        <v>76</v>
      </c>
      <c r="D9" s="29" t="s">
        <v>77</v>
      </c>
      <c r="E9" s="30">
        <v>2012</v>
      </c>
      <c r="F9" s="31" t="s">
        <v>26</v>
      </c>
      <c r="G9" s="32" t="s">
        <v>47</v>
      </c>
      <c r="H9" s="33">
        <v>0.0004944444444444444</v>
      </c>
      <c r="I9" s="33"/>
      <c r="J9" s="34">
        <f>IF($H9+$I9=0,"",$H9+$I9)</f>
        <v>0.0004944444444444444</v>
      </c>
      <c r="K9" s="35">
        <f>RANK(J9,$J$7:$J$27,1)</f>
        <v>3</v>
      </c>
      <c r="L9" s="36">
        <f>IF($K9&gt;25,0,IF($K9=1,30,IF($K9=2,26,IF($K9=3,24,IF($K9&gt;=4,26-$K9,0)))))</f>
        <v>24</v>
      </c>
      <c r="M9" s="37">
        <v>0.0002275462962962963</v>
      </c>
      <c r="N9" s="35">
        <f>RANK(M9,$M$7:$M$27,1)</f>
        <v>3</v>
      </c>
      <c r="O9" s="36">
        <f>IF($N9&gt;25,0,IF($N9=1,30,IF($N9=2,26,IF($N9=3,24,IF($N9&gt;=4,26-$N9,0)))))</f>
        <v>24</v>
      </c>
      <c r="P9" s="60">
        <v>43</v>
      </c>
      <c r="Q9" s="35">
        <f>RANK(P9,$P$7:$P$27,0)</f>
        <v>2</v>
      </c>
      <c r="R9" s="36">
        <f>IF($Q9&gt;25,0,IF($Q9=1,30,IF($Q9=2,26,IF($Q9=3,24,IF($Q9&gt;=4,26-$Q9,0)))))</f>
        <v>26</v>
      </c>
      <c r="S9" s="39">
        <v>28</v>
      </c>
      <c r="T9" s="39"/>
      <c r="U9" s="40">
        <f>IF($S9+$T9=0,"",$S9+$T9)</f>
        <v>28</v>
      </c>
      <c r="V9" s="35">
        <f>RANK(U9,$U$7:$U$27)</f>
        <v>2</v>
      </c>
      <c r="W9" s="36">
        <f>IF($V9&gt;25,0,IF($V9=1,30,IF($V9=2,26,IF($V9=3,24,IF($V9&gt;=4,26-$V9,0)))))</f>
        <v>26</v>
      </c>
      <c r="X9" s="41">
        <f>$L9+$O9+$R9+$W9</f>
        <v>100</v>
      </c>
      <c r="Y9" s="42">
        <f>RANK(X9,$X$7:$X$28,0)</f>
        <v>3</v>
      </c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 aca="true" t="shared" si="0" ref="J10:J25">IF($H10+$I10=0,"",$H10+$I10)</f>
      </c>
      <c r="K10" s="35"/>
      <c r="L10" s="36"/>
      <c r="M10" s="45"/>
      <c r="N10" s="35"/>
      <c r="O10" s="36"/>
      <c r="P10" s="46"/>
      <c r="Q10" s="35"/>
      <c r="R10" s="36"/>
      <c r="S10" s="39"/>
      <c r="T10" s="39"/>
      <c r="U10" s="40">
        <f aca="true" t="shared" si="1" ref="U10:U25">IF($S10+$T10=0,"",$S10+$T10)</f>
      </c>
      <c r="V10" s="35"/>
      <c r="W10" s="47"/>
      <c r="X10" s="41"/>
      <c r="Y10" s="42"/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>
        <f t="shared" si="1"/>
      </c>
      <c r="V11" s="35"/>
      <c r="W11" s="47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1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1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1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1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1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1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1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1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1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1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1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1"/>
      </c>
      <c r="V25" s="35"/>
      <c r="W25" s="47"/>
      <c r="X25" s="41"/>
      <c r="Y25" s="42"/>
    </row>
    <row r="26" spans="1:25" ht="15">
      <c r="A26" s="48"/>
      <c r="B26" s="49"/>
      <c r="C26" s="50"/>
      <c r="D26" s="50"/>
      <c r="E26" s="51"/>
      <c r="F26" s="52"/>
      <c r="G26" s="51"/>
      <c r="H26" s="53"/>
      <c r="I26" s="53"/>
      <c r="J26" s="54"/>
      <c r="K26" s="55"/>
      <c r="L26" s="55"/>
      <c r="M26" s="53"/>
      <c r="N26" s="55"/>
      <c r="O26" s="55"/>
      <c r="P26" s="56"/>
      <c r="Q26" s="55"/>
      <c r="R26" s="55"/>
      <c r="S26" s="57"/>
      <c r="T26" s="57"/>
      <c r="U26" s="58"/>
      <c r="V26" s="55"/>
      <c r="W26" s="55"/>
      <c r="X26" s="48"/>
      <c r="Y26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zoomScale="95" zoomScaleNormal="95" zoomScalePageLayoutView="0" workbookViewId="0" topLeftCell="B1">
      <selection activeCell="A1" sqref="A1:A16384"/>
    </sheetView>
  </sheetViews>
  <sheetFormatPr defaultColWidth="10.7109375" defaultRowHeight="12.75"/>
  <cols>
    <col min="1" max="1" width="9.5742187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8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1.003906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spans="3:25" ht="23.25">
      <c r="C1" s="7" t="s">
        <v>0</v>
      </c>
      <c r="Y1" s="61"/>
    </row>
    <row r="3" spans="8:25" ht="18.75">
      <c r="H3" s="8"/>
      <c r="Y3" s="61"/>
    </row>
    <row r="4" spans="3:25" ht="18.75">
      <c r="C4" s="9" t="s">
        <v>1</v>
      </c>
      <c r="D4" s="9" t="s">
        <v>78</v>
      </c>
      <c r="F4" s="4">
        <v>2012</v>
      </c>
      <c r="Y4" s="61"/>
    </row>
    <row r="5" spans="8:25" ht="30" customHeight="1">
      <c r="H5" s="62" t="s">
        <v>3</v>
      </c>
      <c r="I5" s="62"/>
      <c r="J5" s="62"/>
      <c r="K5" s="62"/>
      <c r="L5" s="62"/>
      <c r="M5" s="63" t="s">
        <v>4</v>
      </c>
      <c r="N5" s="63"/>
      <c r="O5" s="63"/>
      <c r="P5" s="63" t="s">
        <v>5</v>
      </c>
      <c r="Q5" s="63"/>
      <c r="R5" s="63"/>
      <c r="S5" s="63" t="s">
        <v>6</v>
      </c>
      <c r="T5" s="63"/>
      <c r="U5" s="63"/>
      <c r="V5" s="63"/>
      <c r="W5" s="63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65</v>
      </c>
      <c r="C7" s="29" t="s">
        <v>60</v>
      </c>
      <c r="D7" s="29" t="s">
        <v>79</v>
      </c>
      <c r="E7" s="30">
        <v>2012</v>
      </c>
      <c r="F7" s="31" t="s">
        <v>41</v>
      </c>
      <c r="G7" s="32" t="s">
        <v>37</v>
      </c>
      <c r="H7" s="33">
        <v>0.00042430555555555554</v>
      </c>
      <c r="I7" s="33"/>
      <c r="J7" s="34">
        <f>IF($H7+$I7=0,"",$H7+$I7)</f>
        <v>0.00042430555555555554</v>
      </c>
      <c r="K7" s="35">
        <f>RANK(J7,$J$7:$J$27,1)</f>
        <v>1</v>
      </c>
      <c r="L7" s="36">
        <f>IF($K7&gt;25,0,IF($K7=1,30,IF($K7=2,26,IF($K7=3,24,IF($K7&gt;=4,26-$K7,0)))))</f>
        <v>30</v>
      </c>
      <c r="M7" s="37">
        <v>0.00018958333333333332</v>
      </c>
      <c r="N7" s="35">
        <f>RANK(M7,$M$7:$M$27,1)</f>
        <v>1</v>
      </c>
      <c r="O7" s="36">
        <f>IF($N7&gt;25,0,IF($N7=1,30,IF($N7=2,26,IF($N7=3,24,IF($N7&gt;=4,26-$N7,0)))))</f>
        <v>30</v>
      </c>
      <c r="P7" s="38">
        <v>30</v>
      </c>
      <c r="Q7" s="35">
        <f>RANK(P7,$P$7:$P$27,0)</f>
        <v>1</v>
      </c>
      <c r="R7" s="36">
        <f>IF($Q7&gt;25,0,IF($Q7=1,30,IF($Q7=2,26,IF($Q7=3,24,IF($Q7&gt;=4,26-$Q7,0)))))</f>
        <v>30</v>
      </c>
      <c r="S7" s="39">
        <v>27</v>
      </c>
      <c r="T7" s="39"/>
      <c r="U7" s="40">
        <f>IF($S7+$T7=0,"",$S7+$T7)</f>
        <v>27</v>
      </c>
      <c r="V7" s="35">
        <f>RANK(U7,$U$7:$U$27)</f>
        <v>1</v>
      </c>
      <c r="W7" s="36">
        <f>IF($V7&gt;25,0,IF($V7=1,30,IF($V7=2,26,IF($V7=3,24,IF($V7&gt;=4,26-$V7,0)))))</f>
        <v>30</v>
      </c>
      <c r="X7" s="41">
        <f>$L7+$O7+$R7+$W7</f>
        <v>120</v>
      </c>
      <c r="Y7" s="42">
        <f>RANK(X7,$X$7:$X$28,0)</f>
        <v>1</v>
      </c>
    </row>
    <row r="8" spans="1:25" ht="15" hidden="1">
      <c r="A8" s="27"/>
      <c r="B8" s="28"/>
      <c r="C8" s="29"/>
      <c r="D8" s="29"/>
      <c r="E8" s="30"/>
      <c r="F8" s="31"/>
      <c r="G8" s="32"/>
      <c r="H8" s="43"/>
      <c r="I8" s="43"/>
      <c r="J8" s="44">
        <f aca="true" t="shared" si="0" ref="J8:J26">IF($H8+$I8=0,"",$H8+$I8)</f>
      </c>
      <c r="K8" s="35"/>
      <c r="L8" s="36"/>
      <c r="M8" s="45"/>
      <c r="N8" s="35"/>
      <c r="O8" s="36"/>
      <c r="P8" s="46"/>
      <c r="Q8" s="35"/>
      <c r="R8" s="36"/>
      <c r="S8" s="39"/>
      <c r="T8" s="39"/>
      <c r="U8" s="40">
        <f aca="true" t="shared" si="1" ref="U8:U26">IF($S8+$T8=0,"",$S8+$T8)</f>
      </c>
      <c r="V8" s="35"/>
      <c r="W8" s="47"/>
      <c r="X8" s="41"/>
      <c r="Y8" s="42"/>
    </row>
    <row r="9" spans="1:25" ht="15" hidden="1">
      <c r="A9" s="27"/>
      <c r="B9" s="28"/>
      <c r="C9" s="29"/>
      <c r="D9" s="29"/>
      <c r="E9" s="30"/>
      <c r="F9" s="31"/>
      <c r="G9" s="32"/>
      <c r="H9" s="43"/>
      <c r="I9" s="43"/>
      <c r="J9" s="44">
        <f t="shared" si="0"/>
      </c>
      <c r="K9" s="35"/>
      <c r="L9" s="36"/>
      <c r="M9" s="45"/>
      <c r="N9" s="35"/>
      <c r="O9" s="36"/>
      <c r="P9" s="46"/>
      <c r="Q9" s="35"/>
      <c r="R9" s="36"/>
      <c r="S9" s="39"/>
      <c r="T9" s="39"/>
      <c r="U9" s="40">
        <f t="shared" si="1"/>
      </c>
      <c r="V9" s="35"/>
      <c r="W9" s="47"/>
      <c r="X9" s="41"/>
      <c r="Y9" s="42"/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 t="shared" si="0"/>
      </c>
      <c r="K10" s="35"/>
      <c r="L10" s="36"/>
      <c r="M10" s="45"/>
      <c r="N10" s="35"/>
      <c r="O10" s="36"/>
      <c r="P10" s="46"/>
      <c r="Q10" s="35"/>
      <c r="R10" s="36"/>
      <c r="S10" s="39"/>
      <c r="T10" s="39"/>
      <c r="U10" s="40">
        <f t="shared" si="1"/>
      </c>
      <c r="V10" s="35"/>
      <c r="W10" s="47"/>
      <c r="X10" s="41"/>
      <c r="Y10" s="42"/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>
        <f t="shared" si="1"/>
      </c>
      <c r="V11" s="35"/>
      <c r="W11" s="47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1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1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1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1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1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1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1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1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1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1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1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1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1"/>
      </c>
      <c r="V26" s="35"/>
      <c r="W26" s="47"/>
      <c r="X26" s="41"/>
      <c r="Y26" s="42"/>
    </row>
    <row r="27" spans="1:25" ht="15">
      <c r="A27" s="48"/>
      <c r="B27" s="49"/>
      <c r="C27" s="50"/>
      <c r="D27" s="50"/>
      <c r="E27" s="51"/>
      <c r="F27" s="52"/>
      <c r="G27" s="51"/>
      <c r="H27" s="53"/>
      <c r="I27" s="53"/>
      <c r="J27" s="54"/>
      <c r="K27" s="55"/>
      <c r="L27" s="55"/>
      <c r="M27" s="53"/>
      <c r="N27" s="55"/>
      <c r="O27" s="55"/>
      <c r="P27" s="56"/>
      <c r="Q27" s="55"/>
      <c r="R27" s="55"/>
      <c r="S27" s="57"/>
      <c r="T27" s="57"/>
      <c r="U27" s="58"/>
      <c r="V27" s="55"/>
      <c r="W27" s="55"/>
      <c r="X27" s="48"/>
      <c r="Y27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Seibel, Stephan</cp:lastModifiedBy>
  <dcterms:modified xsi:type="dcterms:W3CDTF">2023-11-04T16:35:14Z</dcterms:modified>
  <cp:category/>
  <cp:version/>
  <cp:contentType/>
  <cp:contentStatus/>
</cp:coreProperties>
</file>